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1"/>
  </bookViews>
  <sheets>
    <sheet name="Инструкция" sheetId="3" r:id="rId1"/>
    <sheet name="Протокол наблюдателя" sheetId="1" r:id="rId2"/>
    <sheet name="otchet" sheetId="2" r:id="rId3"/>
  </sheets>
  <calcPr calcId="124519"/>
</workbook>
</file>

<file path=xl/calcChain.xml><?xml version="1.0" encoding="utf-8"?>
<calcChain xmlns="http://schemas.openxmlformats.org/spreadsheetml/2006/main">
  <c r="A6" i="1"/>
  <c r="H1" i="2" l="1"/>
  <c r="A8" i="1"/>
  <c r="AF6" i="2" l="1"/>
  <c r="AE6"/>
  <c r="AB6"/>
  <c r="AA6"/>
  <c r="X6"/>
  <c r="W6"/>
  <c r="T6"/>
  <c r="S6"/>
  <c r="Q6"/>
  <c r="P6"/>
  <c r="O6"/>
  <c r="F1"/>
  <c r="E1"/>
  <c r="D1"/>
  <c r="A28" i="1"/>
  <c r="A29"/>
  <c r="A30"/>
  <c r="A31"/>
  <c r="A27"/>
  <c r="AH6" i="2" l="1"/>
  <c r="AK6"/>
  <c r="AJ6"/>
  <c r="AG6"/>
  <c r="AC6"/>
  <c r="Y6"/>
  <c r="U6"/>
  <c r="AI6"/>
  <c r="AD6"/>
  <c r="Z6"/>
  <c r="V6"/>
  <c r="R6"/>
  <c r="N6"/>
  <c r="M6"/>
  <c r="L6"/>
  <c r="K6"/>
  <c r="J6"/>
  <c r="I6"/>
  <c r="H6"/>
  <c r="G6"/>
  <c r="F6"/>
  <c r="E6"/>
  <c r="D6"/>
  <c r="C6"/>
  <c r="B6"/>
  <c r="G1"/>
  <c r="C1"/>
  <c r="B1"/>
  <c r="A19" i="1"/>
  <c r="A33"/>
  <c r="A34"/>
  <c r="A35"/>
  <c r="A10"/>
  <c r="A11"/>
  <c r="A12"/>
  <c r="A13"/>
  <c r="A14"/>
  <c r="A15"/>
  <c r="A16"/>
  <c r="A17"/>
  <c r="A20"/>
  <c r="A21"/>
  <c r="A22"/>
  <c r="A7"/>
  <c r="A4"/>
  <c r="A3"/>
  <c r="H3" l="1"/>
  <c r="A1"/>
  <c r="A1" i="2" s="1"/>
  <c r="C2" i="1" l="1"/>
  <c r="C4" i="2"/>
  <c r="A6"/>
</calcChain>
</file>

<file path=xl/sharedStrings.xml><?xml version="1.0" encoding="utf-8"?>
<sst xmlns="http://schemas.openxmlformats.org/spreadsheetml/2006/main" count="178" uniqueCount="166">
  <si>
    <t xml:space="preserve">Аудитория  №                  </t>
  </si>
  <si>
    <t xml:space="preserve">ФИО организатора в аудитории </t>
  </si>
  <si>
    <t>Общая информация о проведении тестирования и анкетирования</t>
  </si>
  <si>
    <t>Каждый обучающийся получил форму со своим ID и кодом обучающегося</t>
  </si>
  <si>
    <t>Все обучающиеся отключили телефоны и другие электронные устройства</t>
  </si>
  <si>
    <t>Организатор в аудитории строго следовал сценарию проведения исследования</t>
  </si>
  <si>
    <t xml:space="preserve">Организатор в аудитории помогал обучающимся отвечать на вопросы тестирования </t>
  </si>
  <si>
    <t>Обучающиеся соблюдали дисциплину</t>
  </si>
  <si>
    <t>Все обучающиеся завершили тестирование</t>
  </si>
  <si>
    <t>Все обучающиеся завершили анкетирование</t>
  </si>
  <si>
    <t>Количество обучающихся, присутствовавших в начале тестирования</t>
  </si>
  <si>
    <t>Количество обучающихся, которые отсутствовали более 10 минут</t>
  </si>
  <si>
    <t>Количество обучающихся, у которых после начала тестирования компьютер вышел из строя</t>
  </si>
  <si>
    <t>Количество обучающихся, покинувших тестирование по уважительной причине</t>
  </si>
  <si>
    <t xml:space="preserve">Время </t>
  </si>
  <si>
    <t xml:space="preserve">Начало </t>
  </si>
  <si>
    <t xml:space="preserve">Окончание </t>
  </si>
  <si>
    <t>Организационная часть (размещение обучающихся за компьютерами, инструктаж, выполнение тренировочных заданий)</t>
  </si>
  <si>
    <t xml:space="preserve">Выполнение теста </t>
  </si>
  <si>
    <t>Перерыв</t>
  </si>
  <si>
    <t>Организационная часть</t>
  </si>
  <si>
    <t>Заполнение анкет</t>
  </si>
  <si>
    <t xml:space="preserve">Неожиданные происшествия во время проведения тестирования (описать) </t>
  </si>
  <si>
    <t>Место работы наблюдателя</t>
  </si>
  <si>
    <t>Должность наблюдателя</t>
  </si>
  <si>
    <t xml:space="preserve">Логин ОО:     </t>
  </si>
  <si>
    <t>ФИО Наблюдателя</t>
  </si>
  <si>
    <t>Выберите "да" или "нет" из выпадающего списка</t>
  </si>
  <si>
    <t>Укажите количество обучающихся</t>
  </si>
  <si>
    <t>абвгдеёжзийклмнопрстуфхцчшщъыьэюяАБВГДЕЁЖЗИЙКЛМНОПРСТУФХЦЧШЩЪЫЬЭЮЯ</t>
  </si>
  <si>
    <t>версия 1.0</t>
  </si>
  <si>
    <t xml:space="preserve">Инструкция по работе с формой </t>
  </si>
  <si>
    <t>1. Технические особенности работы с файлом формы-отчёта</t>
  </si>
  <si>
    <t xml:space="preserve">  1.1.  </t>
  </si>
  <si>
    <t>Данная форма предназначена для работы в MS Excel 2013-2019 или OpenOffice</t>
  </si>
  <si>
    <t xml:space="preserve">  1.2.</t>
  </si>
  <si>
    <r>
      <t>Во избежание проблем с загрузкой формы отчёта необходимо обрабатывать (открывать, редактировать, сохранять) с помощью только одного программного продукта для каждой формы.</t>
    </r>
    <r>
      <rPr>
        <b/>
        <sz val="11"/>
        <rFont val="Calibri"/>
        <family val="2"/>
        <charset val="204"/>
      </rPr>
      <t xml:space="preserve"> </t>
    </r>
    <r>
      <rPr>
        <b/>
        <sz val="11"/>
        <color indexed="60"/>
        <rFont val="Calibri"/>
        <family val="2"/>
        <charset val="204"/>
      </rPr>
      <t>Например</t>
    </r>
    <r>
      <rPr>
        <sz val="11"/>
        <color indexed="8"/>
        <rFont val="Calibri"/>
        <family val="2"/>
        <charset val="204"/>
      </rPr>
      <t>:</t>
    </r>
  </si>
  <si>
    <t xml:space="preserve">  1.3.</t>
  </si>
  <si>
    <r>
      <rPr>
        <b/>
        <sz val="11"/>
        <color indexed="60"/>
        <rFont val="Calibri"/>
        <family val="2"/>
        <charset val="204"/>
      </rPr>
      <t>Допустимо</t>
    </r>
    <r>
      <rPr>
        <b/>
        <sz val="11"/>
        <color indexed="10"/>
        <rFont val="Calibri"/>
        <family val="2"/>
        <charset val="204"/>
      </rPr>
      <t xml:space="preserve"> </t>
    </r>
    <r>
      <rPr>
        <sz val="11"/>
        <rFont val="Calibri"/>
        <family val="2"/>
        <charset val="204"/>
      </rPr>
      <t>открыть форму отчета в OpenOffice, заполнить, сохранить, снова открыть в OpenOffice, сформировать отчет</t>
    </r>
  </si>
  <si>
    <t xml:space="preserve">  1.4.</t>
  </si>
  <si>
    <r>
      <rPr>
        <b/>
        <sz val="11"/>
        <color indexed="60"/>
        <rFont val="Calibri"/>
        <family val="2"/>
        <charset val="204"/>
      </rPr>
      <t>Недопустимо</t>
    </r>
    <r>
      <rPr>
        <sz val="11"/>
        <rFont val="Calibri"/>
        <family val="2"/>
        <charset val="204"/>
      </rPr>
      <t xml:space="preserve"> открыть форму отчета в OpenOffice, заполнить, сохранить, открыть в Microsoft Excel, сформировать отчет</t>
    </r>
  </si>
  <si>
    <t xml:space="preserve">  1.5.</t>
  </si>
  <si>
    <r>
      <t xml:space="preserve">При необходимости внести изменения в данные, вносите их в ранее заполненную форму, либо заполняйте форму заново целиком. </t>
    </r>
    <r>
      <rPr>
        <b/>
        <sz val="11"/>
        <color indexed="60"/>
        <rFont val="Calibri"/>
        <family val="2"/>
        <charset val="204"/>
      </rPr>
      <t>Не сдавайте частично заполненную форму!</t>
    </r>
    <r>
      <rPr>
        <sz val="11"/>
        <rFont val="Calibri"/>
        <family val="2"/>
        <charset val="204"/>
      </rPr>
      <t xml:space="preserve"> Последняя сданная версия отчета заменяет предыдущие, поэтому при сдаче частично заполненной формы ранее предоставленные данные могут быть утеряны.</t>
    </r>
  </si>
  <si>
    <t xml:space="preserve">  1.6.</t>
  </si>
  <si>
    <t>Размещайте все материалы по работе с ФИС ОКО в одном месте и храните все файлы не менее двух лет.</t>
  </si>
  <si>
    <t xml:space="preserve">  1.7.</t>
  </si>
  <si>
    <r>
      <t xml:space="preserve">После загрузки с сайта и сохранения файла с формой-отчётом  рекомендуется переименовать файл, добавив к названию номер или логин Вашей школы. </t>
    </r>
    <r>
      <rPr>
        <i/>
        <sz val="11"/>
        <rFont val="Calibri"/>
        <family val="2"/>
        <charset val="204"/>
      </rPr>
      <t>Например: 2019form770179.xls</t>
    </r>
  </si>
  <si>
    <t>2. Общие рекомендации по заполнению формы-отчёта</t>
  </si>
  <si>
    <t xml:space="preserve"> 2.1.</t>
  </si>
  <si>
    <t>Для удобства использования рекомендуется распечатать данную инструкцию.</t>
  </si>
  <si>
    <t xml:space="preserve"> 2.2.</t>
  </si>
  <si>
    <t>Заполняйте поля, выделенные цветом (см. справа). Поля выделенные голубым обязательны для заполнения, зеленым - в зависимости от контекста.</t>
  </si>
  <si>
    <t xml:space="preserve"> 2.3.</t>
  </si>
  <si>
    <t>Для редактирования частично заполненного поля пользуйтесь клавишей F2 (Fn+F2).</t>
  </si>
  <si>
    <t xml:space="preserve"> 2.4.</t>
  </si>
  <si>
    <t>В ряде ячеек данные можно выбирать из списка. У таких ячеек справа появляется стрелка выпадающего списка (как и у ячейки справа). Нажмите на стрелку и, воспользовавшись полосой прокрутки, выберите нужное вам значение.</t>
  </si>
  <si>
    <t xml:space="preserve"> 2.5.</t>
  </si>
  <si>
    <t>В процессе работы над файлом не реже чем раз в 5-7 минут сохраняйте его, нажимая Ctrl+S.</t>
  </si>
  <si>
    <t xml:space="preserve"> 2.6.</t>
  </si>
  <si>
    <r>
      <rPr>
        <b/>
        <sz val="11"/>
        <color indexed="60"/>
        <rFont val="Calibri"/>
        <family val="2"/>
        <charset val="204"/>
      </rPr>
      <t xml:space="preserve">Внимание! Категорически запрещается удалять ячейки, строки, столбцы и двигать ячейки мышью.
</t>
    </r>
    <r>
      <rPr>
        <sz val="11"/>
        <rFont val="Calibri"/>
        <family val="2"/>
        <charset val="204"/>
      </rPr>
      <t>Для очистки ячейки при работе в Microsoft Excel пользуйтесь клавишей DEL, при работе в OpenOffice Calc - клавишей BACKSPACE или DEL. Если при нажатии BACKSPACE или DEL. Если при нажатии BACKSPACE или DEL (в OpenOffice Calc) появляется диалоговое окно, нужно установить параметры удаления содержимого, убрав галки со всех указанных по умолчанию параметров, и выбрать только удаление текста и чисел.
Для копирования информации внутри файла пользуйтесь Ctrl+C(копирование) и Ctrl+V(вставка).</t>
    </r>
  </si>
  <si>
    <t xml:space="preserve"> 2.7.</t>
  </si>
  <si>
    <r>
      <t xml:space="preserve">Копируя данные из других источников, обязательно используйте режим </t>
    </r>
    <r>
      <rPr>
        <b/>
        <sz val="11"/>
        <rFont val="Calibri"/>
        <family val="2"/>
        <charset val="204"/>
      </rPr>
      <t>специальной вставки</t>
    </r>
    <r>
      <rPr>
        <sz val="11"/>
        <rFont val="Calibri"/>
        <family val="2"/>
        <charset val="204"/>
      </rPr>
      <t>:
при работе в Microsoft Excel правая кнопка мыши (или меню - правка) - специальная вставка - текст;
при работе в OpenOffice Calc правая кнопка мыши (или меню - правка)  - вставить как - текст без форматирования.
В противном случае возможно повреждение логической схемы формы и, как следствие, искажение передаваемых данных.</t>
    </r>
  </si>
  <si>
    <t xml:space="preserve"> 2.8.</t>
  </si>
  <si>
    <t>При работе Вам будет видна только часть данных. Для перемещения используйте стрелки на клавиатуре и полосы прокрутки на экране.</t>
  </si>
  <si>
    <t xml:space="preserve"> 2.9.</t>
  </si>
  <si>
    <t>Не рекомендуем отключать защиту данного файла, так как работа формы может быть нарушена, что приведет к неправильной передаче данных.</t>
  </si>
  <si>
    <t>Заполнение отдельных разделов</t>
  </si>
  <si>
    <t>3. Описание разделов (листов формы)</t>
  </si>
  <si>
    <t>3.1.</t>
  </si>
  <si>
    <t>Раздел (лист) "Инструкция" содержит пошаговую инструкцию по формированию и передаче информации.</t>
  </si>
  <si>
    <t>3.2.</t>
  </si>
  <si>
    <t>3.3.</t>
  </si>
  <si>
    <t>Раздел "otchet" формируется автоматически по мере заполнения остальных разделов и не требует отдельного заполнения. Он предназначен для формирования итогового csv-отчета.</t>
  </si>
  <si>
    <t xml:space="preserve"> 4.1.</t>
  </si>
  <si>
    <t xml:space="preserve"> 4.2.</t>
  </si>
  <si>
    <t>Необходимые для заполнения ячейки подсвечены синим цветом. Ячейки, подсвеченные зеленым, заполняются в зависимости от контекста.</t>
  </si>
  <si>
    <t>Подготовка файла отчёта для загрузки на ФИС ОКО</t>
  </si>
  <si>
    <t>5. Создание файла отчета при работе в MS Excel 2013-2019</t>
  </si>
  <si>
    <t xml:space="preserve">  5.1.</t>
  </si>
  <si>
    <t>Перейдите на лист "otchet". 
Убедитесь, что сообщение на листе подтверждает готовность к формированию отчета. 
Не уходите с этого листа до окончания работы.</t>
  </si>
  <si>
    <t xml:space="preserve">  5.2.</t>
  </si>
  <si>
    <t xml:space="preserve">Сохраните заполненную форму, нажав комбинацию Ctrl+S. </t>
  </si>
  <si>
    <t xml:space="preserve">  5.3.</t>
  </si>
  <si>
    <t>Выберите в пункте меню "Файл" - "Сохранить как...".
В MS Excel 2013-2016 после этого нажмите кнопку "Обзор".</t>
  </si>
  <si>
    <t xml:space="preserve">  5.4.</t>
  </si>
  <si>
    <t>Выберите папку для размещения csv-отчёта. Рекомендуем хранить все файлы проекта в одном месте.</t>
  </si>
  <si>
    <t xml:space="preserve">  5.5.</t>
  </si>
  <si>
    <t xml:space="preserve">Выберите тип файла "CSV (разделители запятые) *.csv"  Будьте внимательны, нужен именно этот формат! (СSV для ms-dos и СSV для macintosh не подходят). См. рисунок: </t>
  </si>
  <si>
    <t xml:space="preserve">  5.6.</t>
  </si>
  <si>
    <t>Строчкой выше дайте файлу имя otchet, добавив дату и т.д. по необходимости. Используйте только латинские буквы. 
Например: 20190412otchet.</t>
  </si>
  <si>
    <t xml:space="preserve">  5.7.</t>
  </si>
  <si>
    <t>Нажмите "сохранить".</t>
  </si>
  <si>
    <t xml:space="preserve">  5.8.</t>
  </si>
  <si>
    <t>Согласитесь сохранить в предложенном формате только текущий лист - нажмите "ОК" в появившемся окне.</t>
  </si>
  <si>
    <t xml:space="preserve">  5.9.</t>
  </si>
  <si>
    <t>Согласитесь сохранить всю книгу в формате csv, нажав "ДА" в очередном окне.</t>
  </si>
  <si>
    <t xml:space="preserve">  5.10.</t>
  </si>
  <si>
    <t>Закройте форму, отказавшись сохранять изменения (это сделано в п. 6.2.)</t>
  </si>
  <si>
    <t>6. Загрузка файла отчета при работе в OpenOffice</t>
  </si>
  <si>
    <t>6.1.</t>
  </si>
  <si>
    <t>6.2.</t>
  </si>
  <si>
    <t>6.3.</t>
  </si>
  <si>
    <t>Выберите в пункте меню "Файл" - "Сохранить как..."</t>
  </si>
  <si>
    <t>6.4.</t>
  </si>
  <si>
    <t>6.5.</t>
  </si>
  <si>
    <t xml:space="preserve">В открывшемся окне выберите тип файла "Текст CSV" (в некоторых версиях OpenOffice Calc предварительно нужно нажать на стрелку перед "Тип файла"). См. рисунок: </t>
  </si>
  <si>
    <t>6.6.</t>
  </si>
  <si>
    <t>Строчкой выше дайте файлу имя otchet, добавив дату и т.д. по необходимости. Используйте только латинские буквы. 
Например: 20190402otchet.</t>
  </si>
  <si>
    <t>6.7.</t>
  </si>
  <si>
    <t>Нажмите "Сохранить". На появившемся предупреждении выберите "Использовать текущий формат".</t>
  </si>
  <si>
    <t>6.8.</t>
  </si>
  <si>
    <t xml:space="preserve">В открывшемся окне выберите кодировку "Win-1251" и разделитель поля ";" (точку с запятой). Остальные поля оставьте так, как есть. См. рисунок: </t>
  </si>
  <si>
    <t>6.9.</t>
  </si>
  <si>
    <t>Нажмите "Ок". На появившемся предупреждении о сохранении только активного листа нажмите "Ок".</t>
  </si>
  <si>
    <t xml:space="preserve">    7. Отправка подготовленного отчета</t>
  </si>
  <si>
    <t>7.1.</t>
  </si>
  <si>
    <t xml:space="preserve">Авторизуйтесь в личном кабинете на сайте ФИС ОКО https://lk-fisoko.obrnadzor.gov.ru/, используя логин и пароль. </t>
  </si>
  <si>
    <t>7.2.</t>
  </si>
  <si>
    <t>Выберите публикацию, соответствующую сдаваемому отчёту. Нажмите на кнопку "Загрузить файл".</t>
  </si>
  <si>
    <t>7.4.</t>
  </si>
  <si>
    <t>Укажите в открывшемся окне расположение файла с csv - отчетом.</t>
  </si>
  <si>
    <t>7.5.</t>
  </si>
  <si>
    <t>Когда файл сдан, в системе появляется сообщение "Данные приняты, вы можете посмотреть их по ссылке ". В веб-интерфейсе отобразятся принятые данные. Убедитесь, что они соответствуют данным, которые вносились в форму отчета.</t>
  </si>
  <si>
    <t>7.6.</t>
  </si>
  <si>
    <t>Отправленные отчёты и их актуальность Вы можете отслеживать в публикации, в которой сдавали отчет. Кликните по ссылке "посмотреть".</t>
  </si>
  <si>
    <t>8. Решение проблем</t>
  </si>
  <si>
    <t>8.1.</t>
  </si>
  <si>
    <t>Большинство проблем связано с одной из следующих ошибок:
1) неверно указан логин;
2) заполнение отчета не закончено, т.е. на листе "otchet" осталось сообщение "Формирование отчета не завершено";
3) сохранен не тот лист (не "otchet", см. п. 6.1 или 7.1);
4) неверный формат сдаваемого в систему файла (см. п. 6.5 или 7.5).</t>
  </si>
  <si>
    <t>8.2.</t>
  </si>
  <si>
    <r>
      <t xml:space="preserve">Если красные надписи не исчезают или отчет не принимается системой, перечитайте еще раз инструкцию. Если Вы не нашли ошибку в своих действиях, напишите письмо на адрес </t>
    </r>
    <r>
      <rPr>
        <b/>
        <sz val="11"/>
        <rFont val="Calibri"/>
        <family val="2"/>
        <charset val="204"/>
      </rPr>
      <t>help-pisa@fioco.ru</t>
    </r>
  </si>
  <si>
    <t>тема: &lt;логин ОО&gt; Электронный протокол PISA</t>
  </si>
  <si>
    <t>в тексте письма укажите:</t>
  </si>
  <si>
    <t>Логин образовательной организации</t>
  </si>
  <si>
    <t>Ваши ФИО</t>
  </si>
  <si>
    <t>Подробное описание проблемы. По возможности укажите пункт инструкции, выполнение которого вызвало затруднения.</t>
  </si>
  <si>
    <t xml:space="preserve">Обязательно прикрепите к письму проблемные файлы: заполненную форму, csv-отчёт. При необходимости прикрепите скриншот (снимок экрана)*. </t>
  </si>
  <si>
    <t>8.3.</t>
  </si>
  <si>
    <t>Несоблюдение описанных выше требований существенно увеличит время обработки Вашего запроса.</t>
  </si>
  <si>
    <t>8.4.</t>
  </si>
  <si>
    <t>Если Вы не получили ответа в течение рабочего дня, отправьте повторное письмо.</t>
  </si>
  <si>
    <t>*Для создания скриншота нажмите Ctrl+PrtSc, после чего сохраните получившийся снимок, вставив в окно любого графического редактора или в MS Word документ (Shift+Ins).</t>
  </si>
  <si>
    <t xml:space="preserve">Протокол наблюдателя </t>
  </si>
  <si>
    <t>В разделе "Протокол наблюдателя" необходимо указать информацию о проведении исследования в аудитории.</t>
  </si>
  <si>
    <t>4. Раздел "Протокол наблюдателя"</t>
  </si>
  <si>
    <t xml:space="preserve">Перейдите в раздел "Протокол наблюдателя" (ярлычки внизу экрана). </t>
  </si>
  <si>
    <t>День</t>
  </si>
  <si>
    <t>Месяц</t>
  </si>
  <si>
    <t>Год</t>
  </si>
  <si>
    <t>Часов</t>
  </si>
  <si>
    <t>Минут</t>
  </si>
  <si>
    <t>Наблюдатель является федеральным или региональным?</t>
  </si>
  <si>
    <t>Дата проведения:</t>
  </si>
  <si>
    <t>Данная форма предназначена для сбора информации о проведении исследования «PISA для школ» .
Ниже представлена пошаговая инструкция по заполнению формы, формированию и отправке отчета.</t>
  </si>
  <si>
    <t xml:space="preserve"> Протокол наблюдателя 
Исследование «PISA для школ»</t>
  </si>
  <si>
    <t>Исследование «Оценка по модели PISA»</t>
  </si>
  <si>
    <t>Проведение тестирования и анкетирования</t>
  </si>
  <si>
    <t>После окончания проведения исследования в аудитории необходимо предоставить возможность наблюдателю заполнить данную форму протокола на компьютере. Форма заполняется каждым наблюдателем на каждую сессию, где он присутствовал. Необходимо сохранить каждую форму и в конце дня последовательно загрузить их в соответствующую публикацию в ФИС ОКО.</t>
  </si>
  <si>
    <t>На тестировании присутствуют обучающиеся, указанные в форме участия</t>
  </si>
  <si>
    <t>sch053269</t>
  </si>
  <si>
    <t>Рабаданова Альбина Р.</t>
  </si>
  <si>
    <t>региональный</t>
  </si>
  <si>
    <t>да</t>
  </si>
  <si>
    <t>нет</t>
  </si>
  <si>
    <t>методист РУО</t>
  </si>
  <si>
    <t>МКУ "Управления образования МР "Дербентский район"</t>
  </si>
  <si>
    <t>Наджафова Тамила Гасанбековна</t>
  </si>
</sst>
</file>

<file path=xl/styles.xml><?xml version="1.0" encoding="utf-8"?>
<styleSheet xmlns="http://schemas.openxmlformats.org/spreadsheetml/2006/main">
  <numFmts count="1">
    <numFmt numFmtId="164" formatCode="00"/>
  </numFmts>
  <fonts count="29">
    <font>
      <sz val="11"/>
      <color theme="1"/>
      <name val="Calibri"/>
      <family val="2"/>
      <scheme val="minor"/>
    </font>
    <font>
      <sz val="12"/>
      <color rgb="FF000000"/>
      <name val="Times New Roman"/>
      <family val="1"/>
      <charset val="204"/>
    </font>
    <font>
      <b/>
      <sz val="12"/>
      <color rgb="FF000000"/>
      <name val="Times New Roman"/>
      <family val="1"/>
      <charset val="204"/>
    </font>
    <font>
      <i/>
      <sz val="12"/>
      <color rgb="FF000000"/>
      <name val="Times New Roman"/>
      <family val="1"/>
      <charset val="204"/>
    </font>
    <font>
      <b/>
      <sz val="16"/>
      <color rgb="FFFF0000"/>
      <name val="Calibri"/>
      <family val="2"/>
      <charset val="204"/>
      <scheme val="minor"/>
    </font>
    <font>
      <sz val="10"/>
      <name val="Arial Cyr"/>
      <charset val="204"/>
    </font>
    <font>
      <sz val="12"/>
      <name val="Calibri"/>
      <family val="2"/>
      <charset val="204"/>
      <scheme val="minor"/>
    </font>
    <font>
      <b/>
      <sz val="14"/>
      <color indexed="62"/>
      <name val="Calibri"/>
      <family val="2"/>
      <charset val="204"/>
      <scheme val="minor"/>
    </font>
    <font>
      <sz val="10"/>
      <name val="Arial"/>
      <family val="2"/>
      <charset val="204"/>
    </font>
    <font>
      <sz val="14"/>
      <name val="Calibri"/>
      <family val="2"/>
      <charset val="204"/>
      <scheme val="minor"/>
    </font>
    <font>
      <sz val="10"/>
      <name val="Calibri"/>
      <family val="2"/>
      <charset val="204"/>
      <scheme val="minor"/>
    </font>
    <font>
      <b/>
      <sz val="14"/>
      <name val="Calibri"/>
      <family val="2"/>
      <charset val="204"/>
      <scheme val="minor"/>
    </font>
    <font>
      <sz val="11"/>
      <name val="Calibri"/>
      <family val="2"/>
      <charset val="204"/>
      <scheme val="minor"/>
    </font>
    <font>
      <b/>
      <sz val="12"/>
      <color indexed="62"/>
      <name val="Calibri"/>
      <family val="2"/>
      <charset val="204"/>
      <scheme val="minor"/>
    </font>
    <font>
      <sz val="11"/>
      <color indexed="8"/>
      <name val="Calibri"/>
      <family val="2"/>
      <charset val="204"/>
      <scheme val="minor"/>
    </font>
    <font>
      <b/>
      <sz val="11"/>
      <name val="Calibri"/>
      <family val="2"/>
      <charset val="204"/>
    </font>
    <font>
      <b/>
      <sz val="11"/>
      <color indexed="60"/>
      <name val="Calibri"/>
      <family val="2"/>
      <charset val="204"/>
    </font>
    <font>
      <sz val="11"/>
      <color indexed="8"/>
      <name val="Calibri"/>
      <family val="2"/>
      <charset val="204"/>
    </font>
    <font>
      <b/>
      <sz val="11"/>
      <color indexed="10"/>
      <name val="Calibri"/>
      <family val="2"/>
      <charset val="204"/>
    </font>
    <font>
      <sz val="11"/>
      <name val="Calibri"/>
      <family val="2"/>
      <charset val="204"/>
    </font>
    <font>
      <i/>
      <sz val="11"/>
      <name val="Calibri"/>
      <family val="2"/>
      <charset val="204"/>
    </font>
    <font>
      <sz val="11"/>
      <color indexed="10"/>
      <name val="Calibri"/>
      <family val="2"/>
      <charset val="204"/>
      <scheme val="minor"/>
    </font>
    <font>
      <b/>
      <sz val="11"/>
      <name val="Calibri"/>
      <family val="2"/>
      <charset val="204"/>
      <scheme val="minor"/>
    </font>
    <font>
      <sz val="11"/>
      <color indexed="8"/>
      <name val="Calibri"/>
      <family val="2"/>
    </font>
    <font>
      <b/>
      <sz val="11"/>
      <color indexed="60"/>
      <name val="Calibri"/>
      <family val="2"/>
      <charset val="204"/>
      <scheme val="minor"/>
    </font>
    <font>
      <b/>
      <sz val="12"/>
      <color rgb="FF0101FF"/>
      <name val="Times New Roman"/>
      <family val="1"/>
      <charset val="204"/>
    </font>
    <font>
      <b/>
      <sz val="11"/>
      <color rgb="FFFF0000"/>
      <name val="Calibri"/>
      <family val="2"/>
      <charset val="204"/>
      <scheme val="minor"/>
    </font>
    <font>
      <i/>
      <sz val="12"/>
      <name val="Times New Roman"/>
      <family val="1"/>
      <charset val="204"/>
    </font>
    <font>
      <sz val="12"/>
      <name val="Times New Roman"/>
      <family val="1"/>
      <charset val="204"/>
    </font>
  </fonts>
  <fills count="5">
    <fill>
      <patternFill patternType="none"/>
    </fill>
    <fill>
      <patternFill patternType="gray125"/>
    </fill>
    <fill>
      <patternFill patternType="solid">
        <fgColor indexed="26"/>
        <bgColor indexed="64"/>
      </patternFill>
    </fill>
    <fill>
      <patternFill patternType="solid">
        <fgColor indexed="41"/>
        <bgColor indexed="64"/>
      </patternFill>
    </fill>
    <fill>
      <patternFill patternType="solid">
        <fgColor indexed="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4">
    <xf numFmtId="0" fontId="0" fillId="0" borderId="0"/>
    <xf numFmtId="0" fontId="5" fillId="0" borderId="0"/>
    <xf numFmtId="0" fontId="8" fillId="0" borderId="0"/>
    <xf numFmtId="0" fontId="23" fillId="0" borderId="0"/>
  </cellStyleXfs>
  <cellXfs count="94">
    <xf numFmtId="0" fontId="0" fillId="0" borderId="0" xfId="0"/>
    <xf numFmtId="0" fontId="0" fillId="0" borderId="0" xfId="0" applyFont="1" applyAlignment="1">
      <alignment vertical="center"/>
    </xf>
    <xf numFmtId="0" fontId="9" fillId="0" borderId="0" xfId="2" applyFont="1"/>
    <xf numFmtId="0" fontId="0" fillId="0" borderId="0" xfId="0" applyFont="1"/>
    <xf numFmtId="0" fontId="10" fillId="0" borderId="0" xfId="1" applyFont="1" applyAlignment="1" applyProtection="1">
      <alignment vertical="center"/>
      <protection hidden="1"/>
    </xf>
    <xf numFmtId="0" fontId="11" fillId="0" borderId="0" xfId="2" applyFont="1" applyAlignment="1" applyProtection="1">
      <alignment horizontal="center" vertical="center"/>
      <protection hidden="1"/>
    </xf>
    <xf numFmtId="0" fontId="12" fillId="0" borderId="0" xfId="2" applyFont="1" applyAlignment="1">
      <alignment vertical="center" wrapText="1"/>
    </xf>
    <xf numFmtId="0" fontId="12" fillId="0" borderId="0" xfId="2" applyFont="1" applyAlignment="1">
      <alignment horizontal="left" vertical="center" wrapText="1"/>
    </xf>
    <xf numFmtId="0" fontId="13" fillId="0" borderId="0" xfId="2" applyFont="1" applyAlignment="1">
      <alignment horizontal="left"/>
    </xf>
    <xf numFmtId="0" fontId="6" fillId="0" borderId="0" xfId="2" applyFont="1" applyAlignment="1">
      <alignment horizontal="left"/>
    </xf>
    <xf numFmtId="0" fontId="12" fillId="0" borderId="0" xfId="2" applyFont="1" applyAlignment="1">
      <alignment horizontal="right" vertical="top" wrapText="1"/>
    </xf>
    <xf numFmtId="0" fontId="12" fillId="0" borderId="0" xfId="2" applyFont="1" applyAlignment="1">
      <alignment vertical="top" wrapText="1"/>
    </xf>
    <xf numFmtId="0" fontId="9" fillId="0" borderId="0" xfId="2" applyFont="1" applyProtection="1">
      <protection hidden="1"/>
    </xf>
    <xf numFmtId="0" fontId="14" fillId="0" borderId="5" xfId="2" applyFont="1" applyBorder="1" applyAlignment="1">
      <alignment horizontal="left" vertical="top" wrapText="1"/>
    </xf>
    <xf numFmtId="0" fontId="10" fillId="0" borderId="0" xfId="2" applyFont="1" applyAlignment="1">
      <alignment horizontal="center" wrapText="1"/>
    </xf>
    <xf numFmtId="0" fontId="0" fillId="0" borderId="0" xfId="0" applyFont="1" applyAlignment="1">
      <alignment wrapText="1"/>
    </xf>
    <xf numFmtId="0" fontId="12" fillId="0" borderId="6" xfId="2" applyFont="1" applyBorder="1" applyAlignment="1">
      <alignment horizontal="left" vertical="top" wrapText="1" indent="3"/>
    </xf>
    <xf numFmtId="0" fontId="6" fillId="0" borderId="0" xfId="2" applyFont="1" applyAlignment="1">
      <alignment horizontal="left" wrapText="1"/>
    </xf>
    <xf numFmtId="0" fontId="12" fillId="0" borderId="7" xfId="2" applyFont="1" applyBorder="1" applyAlignment="1">
      <alignment horizontal="left" vertical="top" wrapText="1" indent="3"/>
    </xf>
    <xf numFmtId="0" fontId="12" fillId="0" borderId="0" xfId="0" applyFont="1" applyAlignment="1">
      <alignment wrapText="1"/>
    </xf>
    <xf numFmtId="0" fontId="12" fillId="0" borderId="0" xfId="2" applyFont="1" applyAlignment="1">
      <alignment wrapText="1"/>
    </xf>
    <xf numFmtId="16" fontId="12" fillId="0" borderId="0" xfId="2" applyNumberFormat="1" applyFont="1" applyAlignment="1">
      <alignment horizontal="right" vertical="top"/>
    </xf>
    <xf numFmtId="0" fontId="9" fillId="3" borderId="1" xfId="2" applyFont="1" applyFill="1" applyBorder="1"/>
    <xf numFmtId="0" fontId="0" fillId="4" borderId="1" xfId="0" applyFont="1" applyFill="1" applyBorder="1"/>
    <xf numFmtId="0" fontId="12" fillId="0" borderId="0" xfId="2" applyFont="1" applyAlignment="1" applyProtection="1">
      <alignment vertical="top" wrapText="1"/>
    </xf>
    <xf numFmtId="0" fontId="21" fillId="0" borderId="0" xfId="2" applyFont="1" applyAlignment="1" applyProtection="1">
      <alignment horizontal="left" vertical="top" wrapText="1"/>
      <protection hidden="1"/>
    </xf>
    <xf numFmtId="0" fontId="12" fillId="0" borderId="0" xfId="2" applyFont="1" applyAlignment="1" applyProtection="1">
      <alignment vertical="top" wrapText="1"/>
      <protection hidden="1"/>
    </xf>
    <xf numFmtId="0" fontId="12" fillId="0" borderId="0" xfId="2" applyFont="1" applyAlignment="1">
      <alignment horizontal="left" vertical="top" wrapText="1"/>
    </xf>
    <xf numFmtId="16" fontId="7" fillId="0" borderId="0" xfId="2" applyNumberFormat="1" applyFont="1" applyAlignment="1">
      <alignment horizontal="left" vertical="top"/>
    </xf>
    <xf numFmtId="0" fontId="12" fillId="0" borderId="0" xfId="2" applyFont="1" applyFill="1" applyAlignment="1">
      <alignment horizontal="left" vertical="top" wrapText="1"/>
    </xf>
    <xf numFmtId="0" fontId="9" fillId="0" borderId="0" xfId="2" applyFont="1" applyAlignment="1">
      <alignment wrapText="1"/>
    </xf>
    <xf numFmtId="16" fontId="12" fillId="0" borderId="0" xfId="2" applyNumberFormat="1" applyFont="1" applyAlignment="1" applyProtection="1">
      <alignment horizontal="right" vertical="top"/>
      <protection hidden="1"/>
    </xf>
    <xf numFmtId="0" fontId="22" fillId="0" borderId="0" xfId="2" applyFont="1" applyAlignment="1" applyProtection="1">
      <alignment vertical="top" wrapText="1"/>
      <protection hidden="1"/>
    </xf>
    <xf numFmtId="49" fontId="12" fillId="0" borderId="0" xfId="2" applyNumberFormat="1" applyFont="1" applyAlignment="1" applyProtection="1">
      <alignment horizontal="left" vertical="top" wrapText="1"/>
      <protection hidden="1"/>
    </xf>
    <xf numFmtId="0" fontId="12" fillId="0" borderId="0" xfId="1" applyFont="1" applyAlignment="1" applyProtection="1">
      <alignment wrapText="1"/>
      <protection hidden="1"/>
    </xf>
    <xf numFmtId="49" fontId="12" fillId="0" borderId="0" xfId="2" applyNumberFormat="1" applyFont="1" applyAlignment="1" applyProtection="1">
      <alignment horizontal="right" vertical="top"/>
      <protection hidden="1"/>
    </xf>
    <xf numFmtId="0" fontId="12" fillId="0" borderId="0" xfId="2" applyFont="1" applyAlignment="1" applyProtection="1">
      <alignment horizontal="left" vertical="top" wrapText="1"/>
      <protection hidden="1"/>
    </xf>
    <xf numFmtId="0" fontId="10" fillId="0" borderId="0" xfId="1" applyFont="1" applyAlignment="1" applyProtection="1">
      <alignment vertical="top"/>
      <protection hidden="1"/>
    </xf>
    <xf numFmtId="0" fontId="10" fillId="0" borderId="0" xfId="1" applyFont="1" applyAlignment="1" applyProtection="1">
      <protection hidden="1"/>
    </xf>
    <xf numFmtId="49" fontId="12" fillId="0" borderId="0" xfId="2" applyNumberFormat="1" applyFont="1" applyAlignment="1" applyProtection="1">
      <alignment horizontal="left" wrapText="1"/>
      <protection hidden="1"/>
    </xf>
    <xf numFmtId="0" fontId="13" fillId="0" borderId="0" xfId="2" applyFont="1" applyAlignment="1" applyProtection="1">
      <alignment horizontal="left" vertical="top"/>
      <protection hidden="1"/>
    </xf>
    <xf numFmtId="49" fontId="12" fillId="0" borderId="0" xfId="2" applyNumberFormat="1" applyFont="1" applyAlignment="1" applyProtection="1">
      <alignment horizontal="right" vertical="top"/>
    </xf>
    <xf numFmtId="0" fontId="12" fillId="0" borderId="0" xfId="2" applyNumberFormat="1" applyFont="1" applyAlignment="1">
      <alignment wrapText="1"/>
    </xf>
    <xf numFmtId="0" fontId="9" fillId="0" borderId="0" xfId="2" applyFont="1" applyAlignment="1">
      <alignment vertical="top"/>
    </xf>
    <xf numFmtId="0" fontId="22" fillId="0" borderId="0" xfId="2" applyFont="1" applyAlignment="1">
      <alignment wrapText="1"/>
    </xf>
    <xf numFmtId="0" fontId="9" fillId="0" borderId="0" xfId="2" applyFont="1" applyAlignment="1">
      <alignment horizontal="right" vertical="top"/>
    </xf>
    <xf numFmtId="0" fontId="12" fillId="0" borderId="0" xfId="2" applyFont="1" applyAlignment="1">
      <alignment horizontal="left" wrapText="1" indent="2"/>
    </xf>
    <xf numFmtId="0" fontId="14" fillId="0" borderId="0" xfId="3" applyFont="1"/>
    <xf numFmtId="0" fontId="24" fillId="0" borderId="0" xfId="2" applyFont="1" applyAlignment="1">
      <alignment wrapText="1"/>
    </xf>
    <xf numFmtId="0" fontId="14" fillId="0" borderId="0" xfId="3" applyFont="1" applyAlignment="1">
      <alignment wrapText="1"/>
    </xf>
    <xf numFmtId="0" fontId="0" fillId="0" borderId="0" xfId="0" applyProtection="1">
      <protection hidden="1"/>
    </xf>
    <xf numFmtId="0" fontId="4" fillId="0" borderId="0" xfId="0" applyFont="1" applyProtection="1">
      <protection hidden="1"/>
    </xf>
    <xf numFmtId="164" fontId="1" fillId="0" borderId="1" xfId="0" applyNumberFormat="1" applyFont="1" applyBorder="1" applyAlignment="1" applyProtection="1">
      <alignment horizontal="center" vertical="center" wrapText="1"/>
      <protection locked="0"/>
    </xf>
    <xf numFmtId="164" fontId="0" fillId="0" borderId="0" xfId="0" applyNumberFormat="1" applyProtection="1">
      <protection hidden="1"/>
    </xf>
    <xf numFmtId="164" fontId="1" fillId="0" borderId="1" xfId="0" applyNumberFormat="1" applyFont="1" applyBorder="1" applyAlignment="1" applyProtection="1">
      <alignment vertical="center" wrapText="1"/>
      <protection locked="0"/>
    </xf>
    <xf numFmtId="0" fontId="0" fillId="0" borderId="0" xfId="0" applyAlignment="1" applyProtection="1">
      <alignment wrapText="1"/>
      <protection hidden="1"/>
    </xf>
    <xf numFmtId="0" fontId="0" fillId="0" borderId="1" xfId="0" applyBorder="1" applyAlignment="1" applyProtection="1">
      <alignment vertical="center" wrapText="1"/>
      <protection hidden="1"/>
    </xf>
    <xf numFmtId="0" fontId="1" fillId="0" borderId="1" xfId="0" applyFont="1" applyBorder="1" applyAlignment="1" applyProtection="1">
      <alignment horizontal="left" vertical="center" wrapText="1"/>
      <protection hidden="1"/>
    </xf>
    <xf numFmtId="0" fontId="26" fillId="0" borderId="0" xfId="0" applyFont="1" applyAlignment="1" applyProtection="1">
      <alignment vertical="center" wrapText="1"/>
      <protection hidden="1"/>
    </xf>
    <xf numFmtId="0" fontId="1" fillId="0" borderId="1" xfId="0" applyFont="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0" fontId="0" fillId="0" borderId="0" xfId="0" applyAlignment="1" applyProtection="1">
      <alignment vertical="center" wrapText="1"/>
      <protection hidden="1"/>
    </xf>
    <xf numFmtId="0" fontId="0" fillId="0" borderId="10" xfId="0" applyFill="1" applyBorder="1" applyAlignment="1" applyProtection="1">
      <alignment vertical="center" wrapText="1"/>
      <protection hidden="1"/>
    </xf>
    <xf numFmtId="0" fontId="0" fillId="0" borderId="1" xfId="0" applyFill="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0" fillId="0" borderId="1" xfId="0" applyBorder="1" applyAlignment="1" applyProtection="1">
      <alignment wrapText="1"/>
      <protection hidden="1"/>
    </xf>
    <xf numFmtId="0" fontId="1" fillId="0" borderId="1" xfId="0" applyFont="1" applyBorder="1" applyAlignment="1" applyProtection="1">
      <alignment vertical="center" wrapText="1"/>
      <protection hidden="1"/>
    </xf>
    <xf numFmtId="0" fontId="28" fillId="0" borderId="1" xfId="0" applyFont="1" applyBorder="1" applyAlignment="1" applyProtection="1">
      <alignment horizontal="left" vertical="center" wrapText="1"/>
      <protection hidden="1"/>
    </xf>
    <xf numFmtId="0" fontId="6" fillId="2" borderId="3" xfId="1" applyFont="1" applyFill="1" applyBorder="1" applyAlignment="1" applyProtection="1">
      <alignment horizontal="center" vertical="center" wrapText="1"/>
      <protection hidden="1"/>
    </xf>
    <xf numFmtId="0" fontId="6" fillId="2" borderId="4" xfId="1" applyFont="1" applyFill="1" applyBorder="1" applyAlignment="1" applyProtection="1">
      <alignment horizontal="center" vertical="center" wrapText="1"/>
      <protection hidden="1"/>
    </xf>
    <xf numFmtId="0" fontId="7" fillId="0" borderId="0" xfId="1" applyFont="1" applyBorder="1" applyAlignment="1" applyProtection="1">
      <alignment horizontal="center" vertical="center" wrapText="1"/>
      <protection hidden="1"/>
    </xf>
    <xf numFmtId="0" fontId="12" fillId="0" borderId="0" xfId="2" applyFont="1" applyAlignment="1">
      <alignment horizontal="left" wrapText="1"/>
    </xf>
    <xf numFmtId="0" fontId="0" fillId="0" borderId="3"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2" fillId="0" borderId="0" xfId="0" applyFont="1" applyAlignment="1" applyProtection="1">
      <alignment horizontal="center" vertical="center" wrapText="1"/>
      <protection hidden="1"/>
    </xf>
    <xf numFmtId="0" fontId="1"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hidden="1"/>
    </xf>
    <xf numFmtId="0" fontId="0" fillId="0" borderId="1" xfId="0" applyBorder="1" applyAlignment="1" applyProtection="1">
      <alignment horizontal="center" wrapText="1"/>
      <protection locked="0"/>
    </xf>
    <xf numFmtId="0" fontId="25" fillId="0" borderId="2" xfId="0" applyFont="1" applyBorder="1" applyAlignment="1" applyProtection="1">
      <alignment horizontal="center" vertical="center" wrapText="1"/>
      <protection hidden="1"/>
    </xf>
    <xf numFmtId="0" fontId="1" fillId="0" borderId="8" xfId="0" applyFont="1" applyBorder="1" applyAlignment="1" applyProtection="1">
      <alignment horizontal="left" vertical="center" wrapText="1"/>
      <protection hidden="1"/>
    </xf>
    <xf numFmtId="0" fontId="1" fillId="0" borderId="9" xfId="0" applyFont="1" applyBorder="1" applyAlignment="1" applyProtection="1">
      <alignment horizontal="left" vertical="center" wrapText="1"/>
      <protection hidden="1"/>
    </xf>
    <xf numFmtId="0" fontId="0" fillId="0" borderId="8" xfId="0" applyBorder="1" applyAlignment="1" applyProtection="1">
      <alignment horizontal="right" vertical="center" wrapText="1"/>
      <protection hidden="1"/>
    </xf>
    <xf numFmtId="0" fontId="0" fillId="0" borderId="9" xfId="0" applyBorder="1" applyAlignment="1" applyProtection="1">
      <alignment horizontal="right" vertical="center" wrapText="1"/>
      <protection hidden="1"/>
    </xf>
    <xf numFmtId="0" fontId="1" fillId="0" borderId="1" xfId="0" applyFont="1" applyBorder="1" applyAlignment="1" applyProtection="1">
      <alignment horizontal="center" vertical="center" wrapText="1"/>
      <protection hidden="1"/>
    </xf>
    <xf numFmtId="0" fontId="1" fillId="0" borderId="3"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3" fillId="0" borderId="4" xfId="0" applyFont="1" applyBorder="1" applyAlignment="1" applyProtection="1">
      <alignment horizontal="center" vertical="center" wrapText="1"/>
      <protection hidden="1"/>
    </xf>
    <xf numFmtId="0" fontId="27" fillId="0" borderId="8" xfId="0" applyFont="1" applyBorder="1" applyAlignment="1" applyProtection="1">
      <alignment horizontal="center" vertical="center" wrapText="1"/>
      <protection hidden="1"/>
    </xf>
    <xf numFmtId="0" fontId="27" fillId="0" borderId="10" xfId="0" applyFont="1" applyBorder="1" applyAlignment="1" applyProtection="1">
      <alignment horizontal="center" vertical="center" wrapText="1"/>
      <protection hidden="1"/>
    </xf>
    <xf numFmtId="0" fontId="27" fillId="0" borderId="9" xfId="0" applyFont="1" applyBorder="1" applyAlignment="1" applyProtection="1">
      <alignment horizontal="center" vertical="center" wrapText="1"/>
      <protection hidden="1"/>
    </xf>
    <xf numFmtId="0" fontId="1" fillId="0" borderId="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cellXfs>
  <cellStyles count="4">
    <cellStyle name="Обычный" xfId="0" builtinId="0"/>
    <cellStyle name="Обычный_dr5m_form22EX03" xfId="2"/>
    <cellStyle name="Обычный_Инструкция" xfId="1"/>
    <cellStyle name="Обычный_Лист1" xfId="3"/>
  </cellStyles>
  <dxfs count="12">
    <dxf>
      <font>
        <color rgb="FF339966"/>
      </font>
    </dxf>
    <dxf>
      <fill>
        <patternFill>
          <bgColor rgb="FFCDFFFF"/>
        </patternFill>
      </fill>
    </dxf>
    <dxf>
      <fill>
        <patternFill>
          <bgColor rgb="FFCDFFFF"/>
        </patternFill>
      </fill>
    </dxf>
    <dxf>
      <fill>
        <patternFill>
          <bgColor rgb="FFCCFFFF"/>
        </patternFill>
      </fill>
    </dxf>
    <dxf>
      <font>
        <color rgb="FF339966"/>
      </font>
    </dxf>
    <dxf>
      <fill>
        <patternFill>
          <bgColor rgb="FFCCFFCC"/>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indexed="42"/>
        </patternFill>
      </fill>
    </dxf>
  </dxfs>
  <tableStyles count="0" defaultTableStyle="TableStyleMedium2" defaultPivotStyle="PivotStyleMedium9"/>
  <colors>
    <mruColors>
      <color rgb="FFCDFFFF"/>
      <color rgb="FFCCFFFF"/>
      <color rgb="FF339966"/>
      <color rgb="FF0101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38</xdr:row>
      <xdr:rowOff>76199</xdr:rowOff>
    </xdr:from>
    <xdr:to>
      <xdr:col>1</xdr:col>
      <xdr:colOff>4657963</xdr:colOff>
      <xdr:row>38</xdr:row>
      <xdr:rowOff>1400174</xdr:rowOff>
    </xdr:to>
    <xdr:pic>
      <xdr:nvPicPr>
        <xdr:cNvPr id="2" name="Picture 8"/>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b="8054"/>
        <a:stretch>
          <a:fillRect/>
        </a:stretch>
      </xdr:blipFill>
      <xdr:spPr bwMode="auto">
        <a:xfrm>
          <a:off x="723900" y="19859624"/>
          <a:ext cx="4600813" cy="13239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1</xdr:col>
      <xdr:colOff>104775</xdr:colOff>
      <xdr:row>50</xdr:row>
      <xdr:rowOff>9525</xdr:rowOff>
    </xdr:from>
    <xdr:to>
      <xdr:col>1</xdr:col>
      <xdr:colOff>3800475</xdr:colOff>
      <xdr:row>50</xdr:row>
      <xdr:rowOff>2847975</xdr:rowOff>
    </xdr:to>
    <xdr:pic>
      <xdr:nvPicPr>
        <xdr:cNvPr id="3" name="Picture 2" descr="опенофис1"/>
        <xdr:cNvPicPr>
          <a:picLocks noChangeAspect="1" noChangeArrowheads="1"/>
        </xdr:cNvPicPr>
      </xdr:nvPicPr>
      <xdr:blipFill>
        <a:blip xmlns:r="http://schemas.openxmlformats.org/officeDocument/2006/relationships" r:embed="rId2">
          <a:extLst>
            <a:ext uri="{28A0092B-C50C-407E-A947-70E740481C1C}">
              <a14:useLocalDpi xmlns="" xmlns:a14="http://schemas.microsoft.com/office/drawing/2010/main" val="0"/>
            </a:ext>
          </a:extLst>
        </a:blip>
        <a:srcRect/>
        <a:stretch>
          <a:fillRect/>
        </a:stretch>
      </xdr:blipFill>
      <xdr:spPr bwMode="auto">
        <a:xfrm>
          <a:off x="771525" y="28784550"/>
          <a:ext cx="3695700" cy="24574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1</xdr:col>
      <xdr:colOff>28575</xdr:colOff>
      <xdr:row>54</xdr:row>
      <xdr:rowOff>19050</xdr:rowOff>
    </xdr:from>
    <xdr:to>
      <xdr:col>1</xdr:col>
      <xdr:colOff>4629150</xdr:colOff>
      <xdr:row>54</xdr:row>
      <xdr:rowOff>1533525</xdr:rowOff>
    </xdr:to>
    <xdr:pic>
      <xdr:nvPicPr>
        <xdr:cNvPr id="4" name="Picture 3" descr="опенофис2"/>
        <xdr:cNvPicPr>
          <a:picLocks noChangeAspect="1" noChangeArrowheads="1"/>
        </xdr:cNvPicPr>
      </xdr:nvPicPr>
      <xdr:blipFill>
        <a:blip xmlns:r="http://schemas.openxmlformats.org/officeDocument/2006/relationships" r:embed="rId3">
          <a:extLst>
            <a:ext uri="{28A0092B-C50C-407E-A947-70E740481C1C}">
              <a14:useLocalDpi xmlns="" xmlns:a14="http://schemas.microsoft.com/office/drawing/2010/main" val="0"/>
            </a:ext>
          </a:extLst>
        </a:blip>
        <a:srcRect/>
        <a:stretch>
          <a:fillRect/>
        </a:stretch>
      </xdr:blipFill>
      <xdr:spPr bwMode="auto">
        <a:xfrm>
          <a:off x="695325" y="32785050"/>
          <a:ext cx="4600575" cy="15144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D74"/>
  <sheetViews>
    <sheetView topLeftCell="A37" workbookViewId="0">
      <selection activeCell="A2" sqref="A2:B2"/>
    </sheetView>
  </sheetViews>
  <sheetFormatPr defaultRowHeight="15"/>
  <cols>
    <col min="1" max="1" width="10" style="3" customWidth="1"/>
    <col min="2" max="2" width="70.28515625" style="3" customWidth="1"/>
    <col min="3" max="4" width="4.28515625" style="3" customWidth="1"/>
  </cols>
  <sheetData>
    <row r="1" spans="1:4" ht="15.75">
      <c r="A1" s="68" t="s">
        <v>154</v>
      </c>
      <c r="B1" s="69"/>
      <c r="C1" s="1"/>
      <c r="D1" s="1"/>
    </row>
    <row r="2" spans="1:4" ht="33.75" customHeight="1">
      <c r="A2" s="70" t="s">
        <v>141</v>
      </c>
      <c r="B2" s="70"/>
      <c r="C2" s="2"/>
    </row>
    <row r="3" spans="1:4" ht="18.75">
      <c r="A3" s="4" t="s">
        <v>30</v>
      </c>
      <c r="B3" s="5" t="s">
        <v>31</v>
      </c>
      <c r="C3" s="6"/>
    </row>
    <row r="4" spans="1:4" ht="61.5" customHeight="1">
      <c r="A4" s="71" t="s">
        <v>152</v>
      </c>
      <c r="B4" s="71"/>
      <c r="C4" s="7"/>
    </row>
    <row r="5" spans="1:4" ht="18.75">
      <c r="A5" s="8" t="s">
        <v>32</v>
      </c>
      <c r="B5" s="9"/>
      <c r="C5" s="2"/>
    </row>
    <row r="6" spans="1:4" ht="30.75" thickBot="1">
      <c r="A6" s="10" t="s">
        <v>33</v>
      </c>
      <c r="B6" s="11" t="s">
        <v>34</v>
      </c>
      <c r="C6" s="12"/>
    </row>
    <row r="7" spans="1:4" ht="45">
      <c r="A7" s="10" t="s">
        <v>35</v>
      </c>
      <c r="B7" s="13" t="s">
        <v>36</v>
      </c>
      <c r="C7" s="14"/>
      <c r="D7" s="15"/>
    </row>
    <row r="8" spans="1:4" ht="30">
      <c r="A8" s="10" t="s">
        <v>37</v>
      </c>
      <c r="B8" s="16" t="s">
        <v>38</v>
      </c>
      <c r="C8" s="17"/>
    </row>
    <row r="9" spans="1:4" ht="30.75" thickBot="1">
      <c r="A9" s="10" t="s">
        <v>39</v>
      </c>
      <c r="B9" s="18" t="s">
        <v>40</v>
      </c>
      <c r="C9" s="17"/>
    </row>
    <row r="10" spans="1:4" ht="75">
      <c r="A10" s="10" t="s">
        <v>41</v>
      </c>
      <c r="B10" s="19" t="s">
        <v>42</v>
      </c>
      <c r="C10" s="17"/>
    </row>
    <row r="11" spans="1:4" ht="30">
      <c r="A11" s="10" t="s">
        <v>43</v>
      </c>
      <c r="B11" s="20" t="s">
        <v>44</v>
      </c>
      <c r="C11" s="17"/>
    </row>
    <row r="12" spans="1:4" ht="45">
      <c r="A12" s="10" t="s">
        <v>45</v>
      </c>
      <c r="B12" s="20" t="s">
        <v>46</v>
      </c>
      <c r="C12" s="17"/>
    </row>
    <row r="13" spans="1:4" ht="15.75">
      <c r="A13" s="8" t="s">
        <v>47</v>
      </c>
      <c r="B13" s="14"/>
      <c r="C13" s="14"/>
    </row>
    <row r="14" spans="1:4" ht="30">
      <c r="A14" s="21" t="s">
        <v>48</v>
      </c>
      <c r="B14" s="11" t="s">
        <v>49</v>
      </c>
      <c r="C14" s="2"/>
    </row>
    <row r="15" spans="1:4" ht="45">
      <c r="A15" s="21" t="s">
        <v>50</v>
      </c>
      <c r="B15" s="11" t="s">
        <v>51</v>
      </c>
      <c r="C15" s="22"/>
      <c r="D15" s="23"/>
    </row>
    <row r="16" spans="1:4" ht="30">
      <c r="A16" s="21" t="s">
        <v>52</v>
      </c>
      <c r="B16" s="11" t="s">
        <v>53</v>
      </c>
      <c r="C16" s="2"/>
    </row>
    <row r="17" spans="1:4" ht="60">
      <c r="A17" s="21" t="s">
        <v>54</v>
      </c>
      <c r="B17" s="11" t="s">
        <v>55</v>
      </c>
      <c r="C17" s="72"/>
      <c r="D17" s="73"/>
    </row>
    <row r="18" spans="1:4" ht="30">
      <c r="A18" s="21" t="s">
        <v>56</v>
      </c>
      <c r="B18" s="24" t="s">
        <v>57</v>
      </c>
      <c r="C18" s="2"/>
    </row>
    <row r="19" spans="1:4" ht="150">
      <c r="A19" s="21" t="s">
        <v>58</v>
      </c>
      <c r="B19" s="25" t="s">
        <v>59</v>
      </c>
      <c r="C19" s="2"/>
    </row>
    <row r="20" spans="1:4" ht="120">
      <c r="A20" s="21" t="s">
        <v>60</v>
      </c>
      <c r="B20" s="26" t="s">
        <v>61</v>
      </c>
      <c r="C20" s="2"/>
    </row>
    <row r="21" spans="1:4" ht="30">
      <c r="A21" s="21" t="s">
        <v>62</v>
      </c>
      <c r="B21" s="27" t="s">
        <v>63</v>
      </c>
      <c r="C21" s="2"/>
    </row>
    <row r="22" spans="1:4" ht="30.75">
      <c r="A22" s="21" t="s">
        <v>64</v>
      </c>
      <c r="B22" s="20" t="s">
        <v>65</v>
      </c>
      <c r="C22" s="2"/>
    </row>
    <row r="23" spans="1:4" ht="18.75">
      <c r="A23" s="28" t="s">
        <v>66</v>
      </c>
      <c r="B23" s="27"/>
      <c r="C23" s="2"/>
    </row>
    <row r="24" spans="1:4" ht="18.75">
      <c r="A24" s="8" t="s">
        <v>67</v>
      </c>
      <c r="B24" s="27"/>
      <c r="C24" s="2"/>
    </row>
    <row r="25" spans="1:4" ht="30">
      <c r="A25" s="21" t="s">
        <v>68</v>
      </c>
      <c r="B25" s="27" t="s">
        <v>69</v>
      </c>
      <c r="C25" s="2"/>
    </row>
    <row r="26" spans="1:4" ht="30">
      <c r="A26" s="21" t="s">
        <v>70</v>
      </c>
      <c r="B26" s="29" t="s">
        <v>142</v>
      </c>
      <c r="C26" s="2"/>
    </row>
    <row r="27" spans="1:4" ht="45">
      <c r="A27" s="21" t="s">
        <v>71</v>
      </c>
      <c r="B27" s="27" t="s">
        <v>72</v>
      </c>
      <c r="C27" s="2"/>
    </row>
    <row r="28" spans="1:4" ht="18.75">
      <c r="A28" s="8" t="s">
        <v>143</v>
      </c>
      <c r="B28" s="30"/>
      <c r="C28" s="2"/>
    </row>
    <row r="29" spans="1:4" ht="18.75">
      <c r="A29" s="21" t="s">
        <v>73</v>
      </c>
      <c r="B29" s="11" t="s">
        <v>144</v>
      </c>
      <c r="C29" s="2"/>
    </row>
    <row r="30" spans="1:4" ht="75.599999999999994" customHeight="1">
      <c r="A30" s="21" t="s">
        <v>74</v>
      </c>
      <c r="B30" s="11" t="s">
        <v>156</v>
      </c>
      <c r="C30" s="2"/>
    </row>
    <row r="31" spans="1:4" ht="45">
      <c r="B31" s="27" t="s">
        <v>75</v>
      </c>
      <c r="C31" s="2"/>
    </row>
    <row r="32" spans="1:4" ht="18.75">
      <c r="A32" s="28" t="s">
        <v>76</v>
      </c>
      <c r="B32" s="27"/>
      <c r="C32" s="2"/>
    </row>
    <row r="33" spans="1:3" ht="18.75">
      <c r="A33" s="8" t="s">
        <v>77</v>
      </c>
      <c r="B33" s="30"/>
      <c r="C33" s="2"/>
    </row>
    <row r="34" spans="1:3" ht="60">
      <c r="A34" s="31" t="s">
        <v>78</v>
      </c>
      <c r="B34" s="32" t="s">
        <v>79</v>
      </c>
      <c r="C34" s="12"/>
    </row>
    <row r="35" spans="1:3" ht="18.75">
      <c r="A35" s="31" t="s">
        <v>80</v>
      </c>
      <c r="B35" s="26" t="s">
        <v>81</v>
      </c>
      <c r="C35" s="12"/>
    </row>
    <row r="36" spans="1:3" ht="30">
      <c r="A36" s="31" t="s">
        <v>82</v>
      </c>
      <c r="B36" s="26" t="s">
        <v>83</v>
      </c>
      <c r="C36" s="2"/>
    </row>
    <row r="37" spans="1:3" ht="30">
      <c r="A37" s="31" t="s">
        <v>84</v>
      </c>
      <c r="B37" s="33" t="s">
        <v>85</v>
      </c>
      <c r="C37" s="2"/>
    </row>
    <row r="38" spans="1:3" ht="45">
      <c r="A38" s="31" t="s">
        <v>86</v>
      </c>
      <c r="B38" s="26" t="s">
        <v>87</v>
      </c>
      <c r="C38" s="2"/>
    </row>
    <row r="39" spans="1:3" ht="111.75" customHeight="1">
      <c r="A39" s="31"/>
      <c r="B39" s="34"/>
      <c r="C39" s="2"/>
    </row>
    <row r="40" spans="1:3" ht="45">
      <c r="A40" s="31" t="s">
        <v>88</v>
      </c>
      <c r="B40" s="26" t="s">
        <v>89</v>
      </c>
      <c r="C40" s="2"/>
    </row>
    <row r="41" spans="1:3" ht="18.75">
      <c r="A41" s="31" t="s">
        <v>90</v>
      </c>
      <c r="B41" s="26" t="s">
        <v>91</v>
      </c>
      <c r="C41" s="2"/>
    </row>
    <row r="42" spans="1:3" ht="30">
      <c r="A42" s="31" t="s">
        <v>92</v>
      </c>
      <c r="B42" s="26" t="s">
        <v>93</v>
      </c>
      <c r="C42" s="2"/>
    </row>
    <row r="43" spans="1:3" ht="30">
      <c r="A43" s="31" t="s">
        <v>94</v>
      </c>
      <c r="B43" s="26" t="s">
        <v>95</v>
      </c>
      <c r="C43" s="2"/>
    </row>
    <row r="44" spans="1:3" ht="30">
      <c r="A44" s="31" t="s">
        <v>96</v>
      </c>
      <c r="B44" s="26" t="s">
        <v>97</v>
      </c>
      <c r="C44" s="2"/>
    </row>
    <row r="45" spans="1:3" ht="18.75">
      <c r="A45" s="8" t="s">
        <v>98</v>
      </c>
      <c r="B45" s="8"/>
      <c r="C45" s="2"/>
    </row>
    <row r="46" spans="1:3" ht="60">
      <c r="A46" s="35" t="s">
        <v>99</v>
      </c>
      <c r="B46" s="32" t="s">
        <v>79</v>
      </c>
      <c r="C46" s="12"/>
    </row>
    <row r="47" spans="1:3" ht="18.75">
      <c r="A47" s="35" t="s">
        <v>100</v>
      </c>
      <c r="B47" s="26" t="s">
        <v>81</v>
      </c>
      <c r="C47" s="12"/>
    </row>
    <row r="48" spans="1:3" ht="18.75">
      <c r="A48" s="35" t="s">
        <v>101</v>
      </c>
      <c r="B48" s="36" t="s">
        <v>102</v>
      </c>
      <c r="C48" s="2"/>
    </row>
    <row r="49" spans="1:3" ht="30">
      <c r="A49" s="35" t="s">
        <v>103</v>
      </c>
      <c r="B49" s="33" t="s">
        <v>85</v>
      </c>
      <c r="C49" s="2"/>
    </row>
    <row r="50" spans="1:3" ht="45">
      <c r="A50" s="35" t="s">
        <v>104</v>
      </c>
      <c r="B50" s="36" t="s">
        <v>105</v>
      </c>
      <c r="C50" s="2"/>
    </row>
    <row r="51" spans="1:3" ht="192.75" customHeight="1">
      <c r="A51" s="37"/>
      <c r="B51" s="38"/>
      <c r="C51" s="2"/>
    </row>
    <row r="52" spans="1:3" ht="45">
      <c r="A52" s="35" t="s">
        <v>106</v>
      </c>
      <c r="B52" s="26" t="s">
        <v>107</v>
      </c>
      <c r="C52" s="2"/>
    </row>
    <row r="53" spans="1:3" ht="30">
      <c r="A53" s="35" t="s">
        <v>108</v>
      </c>
      <c r="B53" s="33" t="s">
        <v>109</v>
      </c>
      <c r="C53" s="2"/>
    </row>
    <row r="54" spans="1:3" ht="45">
      <c r="A54" s="35" t="s">
        <v>110</v>
      </c>
      <c r="B54" s="33" t="s">
        <v>111</v>
      </c>
      <c r="C54" s="2"/>
    </row>
    <row r="55" spans="1:3" ht="113.25" customHeight="1">
      <c r="A55" s="35"/>
      <c r="B55" s="39"/>
      <c r="C55" s="2"/>
    </row>
    <row r="56" spans="1:3" ht="30">
      <c r="A56" s="35" t="s">
        <v>112</v>
      </c>
      <c r="B56" s="33" t="s">
        <v>113</v>
      </c>
      <c r="C56" s="2"/>
    </row>
    <row r="57" spans="1:3" ht="18.75">
      <c r="A57" s="40" t="s">
        <v>114</v>
      </c>
      <c r="B57" s="33"/>
      <c r="C57" s="2"/>
    </row>
    <row r="58" spans="1:3" ht="30.75">
      <c r="A58" s="41" t="s">
        <v>115</v>
      </c>
      <c r="B58" s="20" t="s">
        <v>116</v>
      </c>
      <c r="C58" s="2"/>
    </row>
    <row r="59" spans="1:3" ht="30">
      <c r="A59" s="41" t="s">
        <v>117</v>
      </c>
      <c r="B59" s="26" t="s">
        <v>118</v>
      </c>
      <c r="C59" s="2"/>
    </row>
    <row r="60" spans="1:3" ht="18.75">
      <c r="A60" s="41" t="s">
        <v>119</v>
      </c>
      <c r="B60" s="20" t="s">
        <v>120</v>
      </c>
      <c r="C60" s="2"/>
    </row>
    <row r="61" spans="1:3" ht="60.75">
      <c r="A61" s="41" t="s">
        <v>121</v>
      </c>
      <c r="B61" s="20" t="s">
        <v>122</v>
      </c>
      <c r="C61" s="2"/>
    </row>
    <row r="62" spans="1:3" ht="30.75">
      <c r="A62" s="41" t="s">
        <v>123</v>
      </c>
      <c r="B62" s="20" t="s">
        <v>124</v>
      </c>
      <c r="C62" s="2"/>
    </row>
    <row r="63" spans="1:3" ht="18.75">
      <c r="A63" s="8" t="s">
        <v>125</v>
      </c>
      <c r="B63" s="8"/>
      <c r="C63" s="2"/>
    </row>
    <row r="64" spans="1:3" ht="90.75">
      <c r="A64" s="41" t="s">
        <v>126</v>
      </c>
      <c r="B64" s="42" t="s">
        <v>127</v>
      </c>
      <c r="C64" s="2"/>
    </row>
    <row r="65" spans="1:3" ht="45.75">
      <c r="A65" s="41" t="s">
        <v>128</v>
      </c>
      <c r="B65" s="20" t="s">
        <v>129</v>
      </c>
      <c r="C65" s="2"/>
    </row>
    <row r="66" spans="1:3" ht="18.75">
      <c r="A66" s="43"/>
      <c r="B66" s="44" t="s">
        <v>130</v>
      </c>
      <c r="C66" s="2"/>
    </row>
    <row r="67" spans="1:3" ht="18.75">
      <c r="A67" s="45"/>
      <c r="B67" s="20" t="s">
        <v>131</v>
      </c>
      <c r="C67" s="2"/>
    </row>
    <row r="68" spans="1:3" ht="18.75">
      <c r="A68" s="45"/>
      <c r="B68" s="46" t="s">
        <v>132</v>
      </c>
      <c r="C68" s="2"/>
    </row>
    <row r="69" spans="1:3" ht="18.75">
      <c r="A69" s="47"/>
      <c r="B69" s="46" t="s">
        <v>133</v>
      </c>
      <c r="C69" s="2"/>
    </row>
    <row r="70" spans="1:3" ht="30.75">
      <c r="A70" s="43"/>
      <c r="B70" s="46" t="s">
        <v>134</v>
      </c>
      <c r="C70" s="2"/>
    </row>
    <row r="71" spans="1:3" ht="45">
      <c r="A71" s="43"/>
      <c r="B71" s="26" t="s">
        <v>135</v>
      </c>
      <c r="C71" s="2"/>
    </row>
    <row r="72" spans="1:3" ht="30.75">
      <c r="A72" s="41" t="s">
        <v>136</v>
      </c>
      <c r="B72" s="48" t="s">
        <v>137</v>
      </c>
      <c r="C72" s="2"/>
    </row>
    <row r="73" spans="1:3" ht="30.75">
      <c r="A73" s="41" t="s">
        <v>138</v>
      </c>
      <c r="B73" s="20" t="s">
        <v>139</v>
      </c>
      <c r="C73" s="2"/>
    </row>
    <row r="74" spans="1:3" ht="45.75">
      <c r="A74" s="43"/>
      <c r="B74" s="49" t="s">
        <v>140</v>
      </c>
      <c r="C74" s="2"/>
    </row>
  </sheetData>
  <sheetProtection password="CF7E" sheet="1" objects="1" scenarios="1"/>
  <mergeCells count="4">
    <mergeCell ref="A1:B1"/>
    <mergeCell ref="A2:B2"/>
    <mergeCell ref="A4:B4"/>
    <mergeCell ref="C17:D17"/>
  </mergeCells>
  <conditionalFormatting sqref="C17:D17">
    <cfRule type="expression" dxfId="11" priority="1" stopIfTrue="1">
      <formula>ISBLANK(C17)</formula>
    </cfRule>
  </conditionalFormatting>
  <dataValidations count="1">
    <dataValidation type="list" allowBlank="1" showInputMessage="1" showErrorMessage="1" sqref="C17:D17 C65546:D65546 C131082:D131082 C196618:D196618 C262154:D262154 C327690:D327690 C393226:D393226 C458762:D458762 C524298:D524298 C589834:D589834 C655370:D655370 C720906:D720906 C786442:D786442 C851978:D851978 C917514:D917514 C983050:D983050">
      <formula1>$F$15:$F$17</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H35"/>
  <sheetViews>
    <sheetView tabSelected="1" topLeftCell="B1" workbookViewId="0">
      <selection activeCell="H34" sqref="H34"/>
    </sheetView>
  </sheetViews>
  <sheetFormatPr defaultColWidth="8.7109375" defaultRowHeight="15"/>
  <cols>
    <col min="1" max="1" width="5.42578125" style="55" hidden="1" customWidth="1"/>
    <col min="2" max="2" width="4.28515625" style="55" customWidth="1"/>
    <col min="3" max="3" width="88.28515625" style="55" customWidth="1"/>
    <col min="4" max="7" width="8.7109375" style="55" customWidth="1"/>
    <col min="8" max="8" width="27.7109375" style="55" customWidth="1"/>
    <col min="9" max="16384" width="8.7109375" style="55"/>
  </cols>
  <sheetData>
    <row r="1" spans="1:8" ht="15.75">
      <c r="A1" s="55">
        <f>PRODUCT(A3:A35)</f>
        <v>1</v>
      </c>
      <c r="C1" s="74" t="s">
        <v>153</v>
      </c>
      <c r="D1" s="74"/>
      <c r="E1" s="74"/>
      <c r="F1" s="74"/>
      <c r="G1" s="74"/>
    </row>
    <row r="2" spans="1:8" ht="15.75">
      <c r="C2" s="78" t="str">
        <f>IF(A1=1,"Если вся информация внесена, перейдите на лист otchet","Продолжите заполнение листа")</f>
        <v>Если вся информация внесена, перейдите на лист otchet</v>
      </c>
      <c r="D2" s="78"/>
      <c r="E2" s="78"/>
      <c r="F2" s="78"/>
      <c r="G2" s="78"/>
    </row>
    <row r="3" spans="1:8" ht="23.65" customHeight="1">
      <c r="A3" s="55">
        <f>IF(AND((LEN(D3)=9),OR(MID(D3,1,3)="sch",MID(D3,1,3)="spo",MID(D3,1,3)="ksh",MID(D3,1,3)="khs"),MID(D3,6,4)&lt;&gt;"0000"),1,0)</f>
        <v>1</v>
      </c>
      <c r="B3" s="56">
        <v>1</v>
      </c>
      <c r="C3" s="57" t="s">
        <v>25</v>
      </c>
      <c r="D3" s="75" t="s">
        <v>158</v>
      </c>
      <c r="E3" s="75"/>
      <c r="F3" s="75"/>
      <c r="G3" s="75"/>
      <c r="H3" s="58" t="str">
        <f>IF(A3=0,"Введите корректный логин","")</f>
        <v/>
      </c>
    </row>
    <row r="4" spans="1:8" ht="15.75">
      <c r="A4" s="55">
        <f>IF(LEN(D4)&gt;0,1,0)</f>
        <v>1</v>
      </c>
      <c r="B4" s="56">
        <v>2</v>
      </c>
      <c r="C4" s="57" t="s">
        <v>0</v>
      </c>
      <c r="D4" s="75">
        <v>17</v>
      </c>
      <c r="E4" s="75"/>
      <c r="F4" s="75"/>
      <c r="G4" s="75"/>
    </row>
    <row r="5" spans="1:8" ht="15.75">
      <c r="B5" s="81">
        <v>3</v>
      </c>
      <c r="C5" s="79" t="s">
        <v>151</v>
      </c>
      <c r="D5" s="59" t="s">
        <v>145</v>
      </c>
      <c r="E5" s="59" t="s">
        <v>146</v>
      </c>
      <c r="F5" s="83" t="s">
        <v>147</v>
      </c>
      <c r="G5" s="83"/>
    </row>
    <row r="6" spans="1:8" ht="15.75">
      <c r="A6" s="55">
        <f>IF(AND(LEN(D6)&gt;0,LEN(E6)&gt;0,LEN(F6)&gt;0),1,0)</f>
        <v>1</v>
      </c>
      <c r="B6" s="82"/>
      <c r="C6" s="80"/>
      <c r="D6" s="54">
        <v>15</v>
      </c>
      <c r="E6" s="54">
        <v>10</v>
      </c>
      <c r="F6" s="84">
        <v>2021</v>
      </c>
      <c r="G6" s="85"/>
    </row>
    <row r="7" spans="1:8" ht="15.75">
      <c r="A7" s="55">
        <f t="shared" ref="A7:A35" si="0">IF(LEN(D7)&gt;0,1,0)</f>
        <v>1</v>
      </c>
      <c r="B7" s="56">
        <v>4</v>
      </c>
      <c r="C7" s="57" t="s">
        <v>1</v>
      </c>
      <c r="D7" s="75" t="s">
        <v>159</v>
      </c>
      <c r="E7" s="75"/>
      <c r="F7" s="75"/>
      <c r="G7" s="75"/>
    </row>
    <row r="8" spans="1:8" ht="15.75">
      <c r="A8" s="55">
        <f t="shared" si="0"/>
        <v>1</v>
      </c>
      <c r="B8" s="56">
        <v>5</v>
      </c>
      <c r="C8" s="57" t="s">
        <v>150</v>
      </c>
      <c r="D8" s="91" t="s">
        <v>160</v>
      </c>
      <c r="E8" s="92"/>
      <c r="F8" s="92"/>
      <c r="G8" s="93"/>
    </row>
    <row r="9" spans="1:8" ht="15.75">
      <c r="C9" s="60" t="s">
        <v>2</v>
      </c>
      <c r="D9" s="76" t="s">
        <v>27</v>
      </c>
      <c r="E9" s="76"/>
      <c r="F9" s="76"/>
      <c r="G9" s="76"/>
    </row>
    <row r="10" spans="1:8" ht="15.75">
      <c r="A10" s="61">
        <f t="shared" si="0"/>
        <v>1</v>
      </c>
      <c r="B10" s="56">
        <v>6</v>
      </c>
      <c r="C10" s="67" t="s">
        <v>157</v>
      </c>
      <c r="D10" s="75" t="s">
        <v>161</v>
      </c>
      <c r="E10" s="75"/>
      <c r="F10" s="75"/>
      <c r="G10" s="75"/>
    </row>
    <row r="11" spans="1:8" ht="15.75">
      <c r="A11" s="61">
        <f t="shared" si="0"/>
        <v>1</v>
      </c>
      <c r="B11" s="56">
        <v>7</v>
      </c>
      <c r="C11" s="57" t="s">
        <v>3</v>
      </c>
      <c r="D11" s="75" t="s">
        <v>161</v>
      </c>
      <c r="E11" s="75"/>
      <c r="F11" s="75"/>
      <c r="G11" s="75"/>
    </row>
    <row r="12" spans="1:8" ht="15.75">
      <c r="A12" s="61">
        <f t="shared" si="0"/>
        <v>1</v>
      </c>
      <c r="B12" s="56">
        <v>8</v>
      </c>
      <c r="C12" s="57" t="s">
        <v>4</v>
      </c>
      <c r="D12" s="75" t="s">
        <v>161</v>
      </c>
      <c r="E12" s="75"/>
      <c r="F12" s="75"/>
      <c r="G12" s="75"/>
    </row>
    <row r="13" spans="1:8" ht="15.75">
      <c r="A13" s="61">
        <f t="shared" si="0"/>
        <v>1</v>
      </c>
      <c r="B13" s="56">
        <v>9</v>
      </c>
      <c r="C13" s="57" t="s">
        <v>5</v>
      </c>
      <c r="D13" s="75" t="s">
        <v>161</v>
      </c>
      <c r="E13" s="75"/>
      <c r="F13" s="75"/>
      <c r="G13" s="75"/>
    </row>
    <row r="14" spans="1:8" ht="15.75">
      <c r="A14" s="61">
        <f t="shared" si="0"/>
        <v>1</v>
      </c>
      <c r="B14" s="56">
        <v>10</v>
      </c>
      <c r="C14" s="57" t="s">
        <v>6</v>
      </c>
      <c r="D14" s="75" t="s">
        <v>162</v>
      </c>
      <c r="E14" s="75"/>
      <c r="F14" s="75"/>
      <c r="G14" s="75"/>
    </row>
    <row r="15" spans="1:8" ht="15.75">
      <c r="A15" s="61">
        <f t="shared" si="0"/>
        <v>1</v>
      </c>
      <c r="B15" s="56">
        <v>11</v>
      </c>
      <c r="C15" s="57" t="s">
        <v>7</v>
      </c>
      <c r="D15" s="75" t="s">
        <v>161</v>
      </c>
      <c r="E15" s="75"/>
      <c r="F15" s="75"/>
      <c r="G15" s="75"/>
    </row>
    <row r="16" spans="1:8" ht="15.75">
      <c r="A16" s="61">
        <f t="shared" si="0"/>
        <v>1</v>
      </c>
      <c r="B16" s="56">
        <v>12</v>
      </c>
      <c r="C16" s="57" t="s">
        <v>8</v>
      </c>
      <c r="D16" s="75" t="s">
        <v>161</v>
      </c>
      <c r="E16" s="75"/>
      <c r="F16" s="75"/>
      <c r="G16" s="75"/>
    </row>
    <row r="17" spans="1:7" ht="15.75">
      <c r="A17" s="61">
        <f t="shared" si="0"/>
        <v>1</v>
      </c>
      <c r="B17" s="62">
        <v>13</v>
      </c>
      <c r="C17" s="57" t="s">
        <v>9</v>
      </c>
      <c r="D17" s="75" t="s">
        <v>161</v>
      </c>
      <c r="E17" s="75"/>
      <c r="F17" s="75"/>
      <c r="G17" s="75"/>
    </row>
    <row r="18" spans="1:7" ht="15.75">
      <c r="C18" s="60" t="s">
        <v>2</v>
      </c>
      <c r="D18" s="76" t="s">
        <v>28</v>
      </c>
      <c r="E18" s="76"/>
      <c r="F18" s="76"/>
      <c r="G18" s="76"/>
    </row>
    <row r="19" spans="1:7" ht="15.75">
      <c r="A19" s="61">
        <f>IF(LEN(D19)&gt;0,1,0)</f>
        <v>1</v>
      </c>
      <c r="B19" s="56">
        <v>14</v>
      </c>
      <c r="C19" s="57" t="s">
        <v>10</v>
      </c>
      <c r="D19" s="75">
        <v>5</v>
      </c>
      <c r="E19" s="75"/>
      <c r="F19" s="75"/>
      <c r="G19" s="75"/>
    </row>
    <row r="20" spans="1:7" ht="15.75">
      <c r="A20" s="61">
        <f t="shared" si="0"/>
        <v>1</v>
      </c>
      <c r="B20" s="56">
        <v>15</v>
      </c>
      <c r="C20" s="57" t="s">
        <v>11</v>
      </c>
      <c r="D20" s="75">
        <v>1</v>
      </c>
      <c r="E20" s="75"/>
      <c r="F20" s="75"/>
      <c r="G20" s="75"/>
    </row>
    <row r="21" spans="1:7" ht="33.6" customHeight="1">
      <c r="A21" s="61">
        <f t="shared" si="0"/>
        <v>1</v>
      </c>
      <c r="B21" s="56">
        <v>16</v>
      </c>
      <c r="C21" s="57" t="s">
        <v>12</v>
      </c>
      <c r="D21" s="75">
        <v>0</v>
      </c>
      <c r="E21" s="75"/>
      <c r="F21" s="75"/>
      <c r="G21" s="75"/>
    </row>
    <row r="22" spans="1:7" ht="24.4" customHeight="1">
      <c r="A22" s="61">
        <f t="shared" si="0"/>
        <v>1</v>
      </c>
      <c r="B22" s="63">
        <v>17</v>
      </c>
      <c r="C22" s="57" t="s">
        <v>13</v>
      </c>
      <c r="D22" s="75">
        <v>0</v>
      </c>
      <c r="E22" s="75"/>
      <c r="F22" s="75"/>
      <c r="G22" s="75"/>
    </row>
    <row r="24" spans="1:7" ht="15.75">
      <c r="C24" s="88" t="s">
        <v>155</v>
      </c>
      <c r="D24" s="76" t="s">
        <v>14</v>
      </c>
      <c r="E24" s="76"/>
      <c r="F24" s="76"/>
      <c r="G24" s="76"/>
    </row>
    <row r="25" spans="1:7" ht="15.75">
      <c r="C25" s="89"/>
      <c r="D25" s="86" t="s">
        <v>15</v>
      </c>
      <c r="E25" s="87"/>
      <c r="F25" s="86" t="s">
        <v>16</v>
      </c>
      <c r="G25" s="87"/>
    </row>
    <row r="26" spans="1:7" ht="15.75">
      <c r="C26" s="90"/>
      <c r="D26" s="64" t="s">
        <v>148</v>
      </c>
      <c r="E26" s="64" t="s">
        <v>149</v>
      </c>
      <c r="F26" s="64" t="s">
        <v>148</v>
      </c>
      <c r="G26" s="64" t="s">
        <v>149</v>
      </c>
    </row>
    <row r="27" spans="1:7" ht="31.5">
      <c r="A27" s="65">
        <f>IF(AND(LEN(D27)&gt;0,LEN(G27)&gt;0,LEN(E27)&gt;0,LEN(F27)&gt;0),1,0)</f>
        <v>1</v>
      </c>
      <c r="B27" s="56">
        <v>18</v>
      </c>
      <c r="C27" s="57" t="s">
        <v>17</v>
      </c>
      <c r="D27" s="52">
        <v>13</v>
      </c>
      <c r="E27" s="52">
        <v>30</v>
      </c>
      <c r="F27" s="52">
        <v>13</v>
      </c>
      <c r="G27" s="52">
        <v>45</v>
      </c>
    </row>
    <row r="28" spans="1:7" ht="27.75" customHeight="1">
      <c r="A28" s="65">
        <f t="shared" ref="A28:A31" si="1">IF(AND(LEN(D28)&gt;0,LEN(G28)&gt;0,LEN(E28)&gt;0,LEN(F28)&gt;0),1,0)</f>
        <v>1</v>
      </c>
      <c r="B28" s="56">
        <v>19</v>
      </c>
      <c r="C28" s="57" t="s">
        <v>18</v>
      </c>
      <c r="D28" s="52">
        <v>13</v>
      </c>
      <c r="E28" s="52">
        <v>45</v>
      </c>
      <c r="F28" s="52">
        <v>15</v>
      </c>
      <c r="G28" s="52">
        <v>10</v>
      </c>
    </row>
    <row r="29" spans="1:7" ht="27.75" customHeight="1">
      <c r="A29" s="65">
        <f t="shared" si="1"/>
        <v>1</v>
      </c>
      <c r="B29" s="56">
        <v>20</v>
      </c>
      <c r="C29" s="57" t="s">
        <v>19</v>
      </c>
      <c r="D29" s="52">
        <v>15</v>
      </c>
      <c r="E29" s="52">
        <v>10</v>
      </c>
      <c r="F29" s="52">
        <v>15</v>
      </c>
      <c r="G29" s="52">
        <v>15</v>
      </c>
    </row>
    <row r="30" spans="1:7" ht="27.75" customHeight="1">
      <c r="A30" s="65">
        <f t="shared" si="1"/>
        <v>1</v>
      </c>
      <c r="B30" s="56">
        <v>21</v>
      </c>
      <c r="C30" s="57" t="s">
        <v>20</v>
      </c>
      <c r="D30" s="52">
        <v>15</v>
      </c>
      <c r="E30" s="52">
        <v>15</v>
      </c>
      <c r="F30" s="52">
        <v>15</v>
      </c>
      <c r="G30" s="52">
        <v>20</v>
      </c>
    </row>
    <row r="31" spans="1:7" ht="27.75" customHeight="1">
      <c r="A31" s="65">
        <f t="shared" si="1"/>
        <v>1</v>
      </c>
      <c r="B31" s="63">
        <v>22</v>
      </c>
      <c r="C31" s="57" t="s">
        <v>21</v>
      </c>
      <c r="D31" s="52">
        <v>15</v>
      </c>
      <c r="E31" s="52">
        <v>20</v>
      </c>
      <c r="F31" s="52">
        <v>15</v>
      </c>
      <c r="G31" s="52">
        <v>50</v>
      </c>
    </row>
    <row r="32" spans="1:7" ht="48.75" customHeight="1">
      <c r="B32" s="56">
        <v>23</v>
      </c>
      <c r="C32" s="57" t="s">
        <v>22</v>
      </c>
      <c r="D32" s="77">
        <v>0</v>
      </c>
      <c r="E32" s="77"/>
      <c r="F32" s="77"/>
      <c r="G32" s="77"/>
    </row>
    <row r="33" spans="1:7" ht="30" customHeight="1">
      <c r="A33" s="55">
        <f t="shared" si="0"/>
        <v>1</v>
      </c>
      <c r="B33" s="56">
        <v>24</v>
      </c>
      <c r="C33" s="66" t="s">
        <v>26</v>
      </c>
      <c r="D33" s="77" t="s">
        <v>165</v>
      </c>
      <c r="E33" s="77"/>
      <c r="F33" s="77"/>
      <c r="G33" s="77"/>
    </row>
    <row r="34" spans="1:7" ht="30" customHeight="1">
      <c r="A34" s="55">
        <f t="shared" si="0"/>
        <v>1</v>
      </c>
      <c r="B34" s="56">
        <v>25</v>
      </c>
      <c r="C34" s="66" t="s">
        <v>23</v>
      </c>
      <c r="D34" s="77" t="s">
        <v>164</v>
      </c>
      <c r="E34" s="77"/>
      <c r="F34" s="77"/>
      <c r="G34" s="77"/>
    </row>
    <row r="35" spans="1:7" ht="30" customHeight="1">
      <c r="A35" s="55">
        <f t="shared" si="0"/>
        <v>1</v>
      </c>
      <c r="B35" s="63">
        <v>26</v>
      </c>
      <c r="C35" s="66" t="s">
        <v>24</v>
      </c>
      <c r="D35" s="77" t="s">
        <v>163</v>
      </c>
      <c r="E35" s="77"/>
      <c r="F35" s="77"/>
      <c r="G35" s="77"/>
    </row>
  </sheetData>
  <sheetProtection password="CF7E" sheet="1" objects="1" scenarios="1"/>
  <mergeCells count="32">
    <mergeCell ref="B5:B6"/>
    <mergeCell ref="F5:G5"/>
    <mergeCell ref="F6:G6"/>
    <mergeCell ref="D25:E25"/>
    <mergeCell ref="F25:G25"/>
    <mergeCell ref="C24:C26"/>
    <mergeCell ref="D8:G8"/>
    <mergeCell ref="D32:G32"/>
    <mergeCell ref="D33:G33"/>
    <mergeCell ref="D34:G34"/>
    <mergeCell ref="D35:G35"/>
    <mergeCell ref="C2:G2"/>
    <mergeCell ref="D21:G21"/>
    <mergeCell ref="D22:G22"/>
    <mergeCell ref="D24:G24"/>
    <mergeCell ref="D10:G10"/>
    <mergeCell ref="C5:C6"/>
    <mergeCell ref="C1:G1"/>
    <mergeCell ref="D17:G17"/>
    <mergeCell ref="D18:G18"/>
    <mergeCell ref="D19:G19"/>
    <mergeCell ref="D20:G20"/>
    <mergeCell ref="D11:G11"/>
    <mergeCell ref="D12:G12"/>
    <mergeCell ref="D13:G13"/>
    <mergeCell ref="D14:G14"/>
    <mergeCell ref="D15:G15"/>
    <mergeCell ref="D16:G16"/>
    <mergeCell ref="D3:G3"/>
    <mergeCell ref="D4:G4"/>
    <mergeCell ref="D7:G7"/>
    <mergeCell ref="D9:G9"/>
  </mergeCells>
  <conditionalFormatting sqref="D10:F17">
    <cfRule type="expression" dxfId="10" priority="10">
      <formula>LEN(D10)=0</formula>
    </cfRule>
  </conditionalFormatting>
  <conditionalFormatting sqref="D19:F22">
    <cfRule type="expression" dxfId="9" priority="9">
      <formula>LEN(D19)=0</formula>
    </cfRule>
  </conditionalFormatting>
  <conditionalFormatting sqref="D3">
    <cfRule type="expression" dxfId="8" priority="8">
      <formula>$A3=0</formula>
    </cfRule>
  </conditionalFormatting>
  <conditionalFormatting sqref="D27:G31">
    <cfRule type="expression" dxfId="7" priority="7">
      <formula>LEN(D27)=0</formula>
    </cfRule>
  </conditionalFormatting>
  <conditionalFormatting sqref="D33:G35">
    <cfRule type="expression" dxfId="6" priority="6">
      <formula>LEN(D33)=0</formula>
    </cfRule>
  </conditionalFormatting>
  <conditionalFormatting sqref="D32:G32">
    <cfRule type="expression" dxfId="5" priority="5">
      <formula>LEN(D32)=0</formula>
    </cfRule>
  </conditionalFormatting>
  <conditionalFormatting sqref="C2:G2">
    <cfRule type="expression" dxfId="4" priority="4">
      <formula>$A$1=1</formula>
    </cfRule>
  </conditionalFormatting>
  <conditionalFormatting sqref="D6:G6">
    <cfRule type="expression" dxfId="3" priority="3">
      <formula>LEN(D6)=0</formula>
    </cfRule>
  </conditionalFormatting>
  <conditionalFormatting sqref="D4:G4">
    <cfRule type="expression" dxfId="2" priority="2">
      <formula>LEN(D4)=0</formula>
    </cfRule>
  </conditionalFormatting>
  <conditionalFormatting sqref="D7:G8">
    <cfRule type="expression" dxfId="1" priority="1">
      <formula>LEN(D7)=0</formula>
    </cfRule>
  </conditionalFormatting>
  <dataValidations count="10">
    <dataValidation type="list" allowBlank="1" showInputMessage="1" showErrorMessage="1" sqref="D10:F17">
      <formula1>"да,нет"</formula1>
    </dataValidation>
    <dataValidation type="whole" allowBlank="1" showInputMessage="1" showErrorMessage="1" sqref="D19:G22">
      <formula1>0</formula1>
      <formula2>100</formula2>
    </dataValidation>
    <dataValidation type="whole" allowBlank="1" showInputMessage="1" showErrorMessage="1" sqref="E27:E31 G27:G31">
      <formula1>0</formula1>
      <formula2>59</formula2>
    </dataValidation>
    <dataValidation type="whole" allowBlank="1" showInputMessage="1" showErrorMessage="1" sqref="E6">
      <formula1>10</formula1>
      <formula2>11</formula2>
    </dataValidation>
    <dataValidation type="whole" operator="equal" allowBlank="1" showInputMessage="1" showErrorMessage="1" sqref="F6:G6">
      <formula1>2021</formula1>
    </dataValidation>
    <dataValidation type="whole" allowBlank="1" showInputMessage="1" showErrorMessage="1" sqref="D6">
      <formula1>1</formula1>
      <formula2>31</formula2>
    </dataValidation>
    <dataValidation type="whole" allowBlank="1" showInputMessage="1" showErrorMessage="1" sqref="D27">
      <formula1>0</formula1>
      <formula2>23</formula2>
    </dataValidation>
    <dataValidation type="whole" allowBlank="1" showInputMessage="1" showErrorMessage="1" sqref="F27:F31">
      <formula1>D27</formula1>
      <formula2>23</formula2>
    </dataValidation>
    <dataValidation type="whole" allowBlank="1" showInputMessage="1" showErrorMessage="1" sqref="D28:D31">
      <formula1>F27</formula1>
      <formula2>23</formula2>
    </dataValidation>
    <dataValidation type="list" allowBlank="1" showInputMessage="1" showErrorMessage="1" sqref="D8:G8">
      <formula1>"федеральный,региональный"</formula1>
    </dataValidation>
  </dataValidations>
  <pageMargins left="0" right="0" top="0" bottom="0" header="0.31496062992125984" footer="0.31496062992125984"/>
  <pageSetup paperSize="9" scale="80" orientation="landscape" horizontalDpi="300" verticalDpi="300" r:id="rId1"/>
</worksheet>
</file>

<file path=xl/worksheets/sheet3.xml><?xml version="1.0" encoding="utf-8"?>
<worksheet xmlns="http://schemas.openxmlformats.org/spreadsheetml/2006/main" xmlns:r="http://schemas.openxmlformats.org/officeDocument/2006/relationships">
  <dimension ref="A1:IU6"/>
  <sheetViews>
    <sheetView topLeftCell="B1" workbookViewId="0">
      <selection activeCell="N11" sqref="N11"/>
    </sheetView>
  </sheetViews>
  <sheetFormatPr defaultColWidth="9.28515625" defaultRowHeight="15"/>
  <cols>
    <col min="1" max="1" width="9.7109375" style="50" hidden="1" customWidth="1"/>
    <col min="2" max="2" width="9.7109375" style="50" bestFit="1" customWidth="1"/>
    <col min="3" max="16384" width="9.28515625" style="50"/>
  </cols>
  <sheetData>
    <row r="1" spans="1:255">
      <c r="A1" s="50" t="str">
        <f>IF('Протокол наблюдателя'!A1=1,"protnabl05102021reg","000000")</f>
        <v>protnabl05102021reg</v>
      </c>
      <c r="B1" s="50" t="str">
        <f>LOWER('Протокол наблюдателя'!D3)</f>
        <v>sch053269</v>
      </c>
      <c r="C1" s="50">
        <f>'Протокол наблюдателя'!D4</f>
        <v>17</v>
      </c>
      <c r="D1" s="50">
        <f>'Протокол наблюдателя'!D6</f>
        <v>15</v>
      </c>
      <c r="E1" s="50">
        <f>'Протокол наблюдателя'!E6</f>
        <v>10</v>
      </c>
      <c r="F1" s="50">
        <f>'Протокол наблюдателя'!F6</f>
        <v>2021</v>
      </c>
      <c r="G1" s="50" t="str">
        <f>'Протокол наблюдателя'!D7</f>
        <v>Рабаданова Альбина Р.</v>
      </c>
      <c r="H1" s="50" t="str">
        <f>'Протокол наблюдателя'!D8</f>
        <v>региональный</v>
      </c>
      <c r="IU1" s="50" t="s">
        <v>29</v>
      </c>
    </row>
    <row r="4" spans="1:255" ht="21">
      <c r="C4" s="51" t="str">
        <f>IF('Протокол наблюдателя'!A1=1,"Отчет готов к сохранению и отправке. Выполните пункт 6 или 7 инструкции.","Работа с отчетом не закончена.")</f>
        <v>Отчет готов к сохранению и отправке. Выполните пункт 6 или 7 инструкции.</v>
      </c>
    </row>
    <row r="6" spans="1:255">
      <c r="A6" s="50">
        <f>'Протокол наблюдателя'!A1</f>
        <v>1</v>
      </c>
      <c r="B6" s="50" t="str">
        <f>'Протокол наблюдателя'!D10</f>
        <v>да</v>
      </c>
      <c r="C6" s="50" t="str">
        <f>'Протокол наблюдателя'!D11</f>
        <v>да</v>
      </c>
      <c r="D6" s="50" t="str">
        <f>'Протокол наблюдателя'!D12</f>
        <v>да</v>
      </c>
      <c r="E6" s="50" t="str">
        <f>'Протокол наблюдателя'!D13</f>
        <v>да</v>
      </c>
      <c r="F6" s="50" t="str">
        <f>'Протокол наблюдателя'!D14</f>
        <v>нет</v>
      </c>
      <c r="G6" s="50" t="str">
        <f>'Протокол наблюдателя'!D15</f>
        <v>да</v>
      </c>
      <c r="H6" s="50" t="str">
        <f>'Протокол наблюдателя'!D16</f>
        <v>да</v>
      </c>
      <c r="I6" s="50" t="str">
        <f>'Протокол наблюдателя'!D17</f>
        <v>да</v>
      </c>
      <c r="J6" s="50">
        <f>'Протокол наблюдателя'!D19</f>
        <v>5</v>
      </c>
      <c r="K6" s="50">
        <f>'Протокол наблюдателя'!D20</f>
        <v>1</v>
      </c>
      <c r="L6" s="50">
        <f>'Протокол наблюдателя'!D21</f>
        <v>0</v>
      </c>
      <c r="M6" s="50">
        <f>'Протокол наблюдателя'!D22</f>
        <v>0</v>
      </c>
      <c r="N6" s="53">
        <f>'Протокол наблюдателя'!D27</f>
        <v>13</v>
      </c>
      <c r="O6" s="53">
        <f>'Протокол наблюдателя'!E27</f>
        <v>30</v>
      </c>
      <c r="P6" s="53">
        <f>'Протокол наблюдателя'!F27</f>
        <v>13</v>
      </c>
      <c r="Q6" s="53">
        <f>'Протокол наблюдателя'!G27</f>
        <v>45</v>
      </c>
      <c r="R6" s="53">
        <f>'Протокол наблюдателя'!D28</f>
        <v>13</v>
      </c>
      <c r="S6" s="53">
        <f>'Протокол наблюдателя'!E28</f>
        <v>45</v>
      </c>
      <c r="T6" s="53">
        <f>'Протокол наблюдателя'!F28</f>
        <v>15</v>
      </c>
      <c r="U6" s="53">
        <f>'Протокол наблюдателя'!G28</f>
        <v>10</v>
      </c>
      <c r="V6" s="53">
        <f>'Протокол наблюдателя'!D29</f>
        <v>15</v>
      </c>
      <c r="W6" s="53">
        <f>'Протокол наблюдателя'!E29</f>
        <v>10</v>
      </c>
      <c r="X6" s="53">
        <f>'Протокол наблюдателя'!F29</f>
        <v>15</v>
      </c>
      <c r="Y6" s="53">
        <f>'Протокол наблюдателя'!G29</f>
        <v>15</v>
      </c>
      <c r="Z6" s="53">
        <f>'Протокол наблюдателя'!D30</f>
        <v>15</v>
      </c>
      <c r="AA6" s="53">
        <f>'Протокол наблюдателя'!E30</f>
        <v>15</v>
      </c>
      <c r="AB6" s="53">
        <f>'Протокол наблюдателя'!F30</f>
        <v>15</v>
      </c>
      <c r="AC6" s="53">
        <f>'Протокол наблюдателя'!G30</f>
        <v>20</v>
      </c>
      <c r="AD6" s="53">
        <f>'Протокол наблюдателя'!D31</f>
        <v>15</v>
      </c>
      <c r="AE6" s="53">
        <f>'Протокол наблюдателя'!E31</f>
        <v>20</v>
      </c>
      <c r="AF6" s="53">
        <f>'Протокол наблюдателя'!F31</f>
        <v>15</v>
      </c>
      <c r="AG6" s="53">
        <f>'Протокол наблюдателя'!G31</f>
        <v>50</v>
      </c>
      <c r="AH6" s="50" t="str">
        <f>CLEAN('Протокол наблюдателя'!D32)</f>
        <v>0</v>
      </c>
      <c r="AI6" s="50" t="str">
        <f>'Протокол наблюдателя'!D33</f>
        <v>Наджафова Тамила Гасанбековна</v>
      </c>
      <c r="AJ6" s="50" t="str">
        <f>'Протокол наблюдателя'!D34</f>
        <v>МКУ "Управления образования МР "Дербентский район"</v>
      </c>
      <c r="AK6" s="50" t="str">
        <f>'Протокол наблюдателя'!D35</f>
        <v>методист РУО</v>
      </c>
    </row>
  </sheetData>
  <sheetProtection password="CF7E" sheet="1" objects="1" scenarios="1"/>
  <conditionalFormatting sqref="C4">
    <cfRule type="expression" dxfId="0" priority="1">
      <formula>$A$6=1</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Инструкция</vt:lpstr>
      <vt:lpstr>Протокол наблюдателя</vt:lpstr>
      <vt:lpstr>otchet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2021-10-15T13:16:12Z</dcterms:modified>
</cp:coreProperties>
</file>